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Vôos Exterior" sheetId="1" r:id="rId1"/>
    <sheet name="Plan1" sheetId="2" r:id="rId2"/>
    <sheet name="Vôos Domesticos" sheetId="3" r:id="rId3"/>
  </sheets>
  <definedNames>
    <definedName name="_xlnm.Print_Area" localSheetId="2">'Vôos Domesticos'!$A$1:$H$22</definedName>
    <definedName name="_xlnm.Print_Area" localSheetId="0">'Vôos Exterior'!$A$1:$I$48</definedName>
  </definedNames>
  <calcPr fullCalcOnLoad="1"/>
</workbook>
</file>

<file path=xl/sharedStrings.xml><?xml version="1.0" encoding="utf-8"?>
<sst xmlns="http://schemas.openxmlformats.org/spreadsheetml/2006/main" count="163" uniqueCount="123">
  <si>
    <t>itinerário vôo</t>
  </si>
  <si>
    <t>cia aérea</t>
  </si>
  <si>
    <t>AmericamAirlines</t>
  </si>
  <si>
    <t>Varig</t>
  </si>
  <si>
    <t>4/10 - 8:20h</t>
  </si>
  <si>
    <t>9/10 - 21:55h</t>
  </si>
  <si>
    <t>AmericanAirlines</t>
  </si>
  <si>
    <t>4/10 - 7:55h</t>
  </si>
  <si>
    <t>United Airlines</t>
  </si>
  <si>
    <t>4/10 - 6:10h</t>
  </si>
  <si>
    <t>American Airlines</t>
  </si>
  <si>
    <t>passageiro / procedência</t>
  </si>
  <si>
    <t>4/10 - 8:44h - N.York</t>
  </si>
  <si>
    <t>data/horário sai de SP conexão</t>
  </si>
  <si>
    <t>9/10 - 10:15h - Miami</t>
  </si>
  <si>
    <t>9/10 - 21:50h - Dallas</t>
  </si>
  <si>
    <t>UnitedAirlines</t>
  </si>
  <si>
    <t>10/10 - 23:50h - LAngeles</t>
  </si>
  <si>
    <t>BOS/SAO/BOS - 3/10   9/10</t>
  </si>
  <si>
    <t>WAS/SAO/WAS - 3/10  9/10</t>
  </si>
  <si>
    <t>SAN/SAO/SAN - 3/10  9/10</t>
  </si>
  <si>
    <t>SAN/SAO/SAN - 3/10  10/10</t>
  </si>
  <si>
    <t>CHS/SAO/CHS - 3/10  9/10</t>
  </si>
  <si>
    <t>9/10 - 21:50</t>
  </si>
  <si>
    <t>9/10 - 23:55h - Miami</t>
  </si>
  <si>
    <t>10/10 - 23:50</t>
  </si>
  <si>
    <t>4/10 - 8:18h</t>
  </si>
  <si>
    <t>9/10 - 22:55h</t>
  </si>
  <si>
    <t>TARIFAS EM USD</t>
  </si>
  <si>
    <t>DAL/SAO/DAL - 3/10   9/10</t>
  </si>
  <si>
    <t>LON/SAO/LON - 3/10  9/10</t>
  </si>
  <si>
    <t>BritishAirlines</t>
  </si>
  <si>
    <t>4/10 - 5:10h</t>
  </si>
  <si>
    <t>9/10 - 17:00h</t>
  </si>
  <si>
    <t>British Airlines</t>
  </si>
  <si>
    <t>9/10 - 22:40h</t>
  </si>
  <si>
    <t>4/10 - 5:40h</t>
  </si>
  <si>
    <t>CPH/SAO/CPH - 3/10   9/10</t>
  </si>
  <si>
    <t>4/10 -5:10h - London</t>
  </si>
  <si>
    <t>9/10 - 17:00h - London</t>
  </si>
  <si>
    <t>V Ô O S     I N T E R N A C I O N A I S</t>
  </si>
  <si>
    <t>V Ô O S     D O M  É S T I C O S</t>
  </si>
  <si>
    <t>Gol</t>
  </si>
  <si>
    <t>9/10 - sai SAO 20:15h, chega POA  22:40</t>
  </si>
  <si>
    <t>(no dia 9 partem pela manhã: 10:20h)</t>
  </si>
  <si>
    <t>itinerário/data vôo       (ida volta)</t>
  </si>
  <si>
    <t>taxa emb</t>
  </si>
  <si>
    <r>
      <t xml:space="preserve">POA/SAO/POA </t>
    </r>
    <r>
      <rPr>
        <sz val="10"/>
        <rFont val="Arial"/>
        <family val="0"/>
      </rPr>
      <t>- 4/10 9/10</t>
    </r>
  </si>
  <si>
    <r>
      <t xml:space="preserve">REC/SAO/REC </t>
    </r>
    <r>
      <rPr>
        <sz val="10"/>
        <rFont val="Arial"/>
        <family val="0"/>
      </rPr>
      <t>-4/10 10/10</t>
    </r>
  </si>
  <si>
    <r>
      <t>REC/SAO/REC</t>
    </r>
    <r>
      <rPr>
        <sz val="10"/>
        <rFont val="Arial"/>
        <family val="0"/>
      </rPr>
      <t>-3/10 9/10</t>
    </r>
  </si>
  <si>
    <r>
      <t>CWB/SAO/CWB</t>
    </r>
    <r>
      <rPr>
        <sz val="10"/>
        <rFont val="Arial"/>
        <family val="0"/>
      </rPr>
      <t>-4/10 9/10</t>
    </r>
  </si>
  <si>
    <r>
      <t>BSB/SAO/BSB</t>
    </r>
    <r>
      <rPr>
        <sz val="10"/>
        <rFont val="Arial"/>
        <family val="0"/>
      </rPr>
      <t>-3/10 9/10</t>
    </r>
  </si>
  <si>
    <r>
      <t>BSB/SAO/BSB</t>
    </r>
    <r>
      <rPr>
        <sz val="10"/>
        <rFont val="Arial"/>
        <family val="0"/>
      </rPr>
      <t>-4/10 9/10</t>
    </r>
  </si>
  <si>
    <t>data/horário chegada SPaulo conexão</t>
  </si>
  <si>
    <t>4/10 - sai POA 7h, chega SAO  8:35h</t>
  </si>
  <si>
    <t>3/10 - sai REC 1:15h, chega SAO 4:25h</t>
  </si>
  <si>
    <t>3/10 - sai REC 7:45h, chega SAO 10:55h</t>
  </si>
  <si>
    <t>4/10 - sai CWB 8:30h chega SAO 9:20h</t>
  </si>
  <si>
    <t>4/10 - sai CWB 7:20h chega SAO 8:15h</t>
  </si>
  <si>
    <t>3/10 - sai BSB 18:42h, chega SAO 20:10h   (no dia 4 vôo só à noite)</t>
  </si>
  <si>
    <t>4/10 - sai BSB 6:40h, chega SAO 8:20h</t>
  </si>
  <si>
    <t>4/10 - sai POA 7:10h, chega SAO 9:20h</t>
  </si>
  <si>
    <t xml:space="preserve">Total Gol </t>
  </si>
  <si>
    <t>3/10 - sai REC 16:50h, chega SAO 19:50h    (dia 4 vôos só chegam à noite: 19:45h)</t>
  </si>
  <si>
    <t>9/10 - sai SAO 23:10h, chega POA 0:40h</t>
  </si>
  <si>
    <t>10/10 - sai SAO 1:10h, chega REC 6:15h</t>
  </si>
  <si>
    <t>9/10 - sai SAO 21:05h, chega REC 23:55h</t>
  </si>
  <si>
    <t>9/10 - sai SAO 20:15h, chega CWB 21:15h</t>
  </si>
  <si>
    <t>9/10 - sai SAO 22:15h, chega CWB 23:10h</t>
  </si>
  <si>
    <t>9/10 - sai SAO 19:50h, chega BSB 21:20h</t>
  </si>
  <si>
    <t>9/10 - sai SAO 23:10h, chega BSB 0:50h</t>
  </si>
  <si>
    <t xml:space="preserve">Total Varig considerando vôo Recife saindo de Recife dia 3 às 7:45h chegando em São Paulo às 10:55h </t>
  </si>
  <si>
    <t>4/10 - 21:11h - Miami</t>
  </si>
  <si>
    <t>4/10 - 7:55h - Dallas</t>
  </si>
  <si>
    <t>4/10 - 5:05h - Miami</t>
  </si>
  <si>
    <t>4/10 - 5:40h - London</t>
  </si>
  <si>
    <t>9/10 - 21:55h - Frankfurt</t>
  </si>
  <si>
    <t>O vôo da Varig de Copenhagen faz CPH/LON pela Scandinavian e FRA/CPH pela Lufthansa</t>
  </si>
  <si>
    <r>
      <t xml:space="preserve">Stephen Altschul   </t>
    </r>
    <r>
      <rPr>
        <b/>
        <i/>
        <sz val="10"/>
        <rFont val="Arial"/>
        <family val="2"/>
      </rPr>
      <t xml:space="preserve">      </t>
    </r>
    <r>
      <rPr>
        <b/>
        <sz val="10"/>
        <color indexed="51"/>
        <rFont val="Arial"/>
        <family val="2"/>
      </rPr>
      <t>USA - Bethesda,MD</t>
    </r>
  </si>
  <si>
    <r>
      <t xml:space="preserve">Rama Ranganathan </t>
    </r>
    <r>
      <rPr>
        <b/>
        <sz val="10"/>
        <color indexed="51"/>
        <rFont val="Arial"/>
        <family val="2"/>
      </rPr>
      <t>Dallas, TX</t>
    </r>
  </si>
  <si>
    <r>
      <t xml:space="preserve">Jonas Almeida </t>
    </r>
    <r>
      <rPr>
        <b/>
        <sz val="10"/>
        <color indexed="51"/>
        <rFont val="Arial"/>
        <family val="2"/>
      </rPr>
      <t>Charleston, SC</t>
    </r>
  </si>
  <si>
    <t xml:space="preserve">OAK/SAO/OAK - 3/10  9/10 </t>
  </si>
  <si>
    <t xml:space="preserve">OAK/SAO/OAK - 3/10  10/10 </t>
  </si>
  <si>
    <t>SFO/SAO/SFO - 3/10  9/10</t>
  </si>
  <si>
    <t>SFO/SAO/SFO - 3/10  10/10</t>
  </si>
  <si>
    <r>
      <t xml:space="preserve">Steven E. Brenner </t>
    </r>
    <r>
      <rPr>
        <b/>
        <i/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 xml:space="preserve">Berkeley, CA                </t>
    </r>
    <r>
      <rPr>
        <sz val="10"/>
        <color indexed="8"/>
        <rFont val="Arial"/>
        <family val="2"/>
      </rPr>
      <t xml:space="preserve">OAK = Oakland                        SFO = San Francisco        </t>
    </r>
  </si>
  <si>
    <t>passageiro procedência</t>
  </si>
  <si>
    <r>
      <t>Pavel Pevzner</t>
    </r>
    <r>
      <rPr>
        <sz val="10"/>
        <rFont val="Arial"/>
        <family val="0"/>
      </rPr>
      <t xml:space="preserve"> e </t>
    </r>
    <r>
      <rPr>
        <b/>
        <i/>
        <sz val="10"/>
        <color indexed="53"/>
        <rFont val="Arial"/>
        <family val="2"/>
      </rPr>
      <t>Michael Gribskov</t>
    </r>
    <r>
      <rPr>
        <b/>
        <i/>
        <sz val="10"/>
        <rFont val="Arial"/>
        <family val="2"/>
      </rPr>
      <t xml:space="preserve">         </t>
    </r>
    <r>
      <rPr>
        <b/>
        <sz val="10"/>
        <color indexed="51"/>
        <rFont val="Arial"/>
        <family val="2"/>
      </rPr>
      <t>USA - SanDiego,CA</t>
    </r>
  </si>
  <si>
    <r>
      <t xml:space="preserve">Peter Roepstorff </t>
    </r>
    <r>
      <rPr>
        <b/>
        <i/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 xml:space="preserve">DK, Copenhagen </t>
    </r>
  </si>
  <si>
    <r>
      <t>Michael Ashburner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 </t>
    </r>
    <r>
      <rPr>
        <b/>
        <i/>
        <sz val="10"/>
        <color indexed="53"/>
        <rFont val="Arial"/>
        <family val="2"/>
      </rPr>
      <t xml:space="preserve">Evelyn Camon </t>
    </r>
    <r>
      <rPr>
        <b/>
        <i/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Cambridge, England</t>
    </r>
  </si>
  <si>
    <t xml:space="preserve">Total American Airlines + United Airlines/Varig (vôo de Charleston) + British </t>
  </si>
  <si>
    <t>4/10 - 7:55</t>
  </si>
  <si>
    <t>9/10 - 23:55h</t>
  </si>
  <si>
    <t>10/10 - 23:50h</t>
  </si>
  <si>
    <t>UnitedAirlines/Varig</t>
  </si>
  <si>
    <t>4/10 - 6:10h - LAngeles</t>
  </si>
  <si>
    <t>4/10 - 8:20h - Washing</t>
  </si>
  <si>
    <t>9/10 - 21:55h - Washing</t>
  </si>
  <si>
    <t>AmerAirlines/Varig</t>
  </si>
  <si>
    <t xml:space="preserve">Total Varig (USA + EUR) considerando S. E. Brenner (Berkeley) saindo de San Francisco e retorno dia 10  </t>
  </si>
  <si>
    <t xml:space="preserve">Total seleção de vôos mais baratos (USA + EUR)  </t>
  </si>
  <si>
    <r>
      <t xml:space="preserve">J C M Mombach   </t>
    </r>
    <r>
      <rPr>
        <b/>
        <sz val="10"/>
        <color indexed="51"/>
        <rFont val="Arial"/>
        <family val="2"/>
      </rPr>
      <t>PortoAlegre,RS</t>
    </r>
  </si>
  <si>
    <r>
      <t xml:space="preserve">Rita Zorzenom </t>
    </r>
    <r>
      <rPr>
        <sz val="10"/>
        <color indexed="53"/>
        <rFont val="Arial"/>
        <family val="2"/>
      </rPr>
      <t xml:space="preserve">e </t>
    </r>
    <r>
      <rPr>
        <b/>
        <i/>
        <sz val="10"/>
        <color indexed="53"/>
        <rFont val="Arial"/>
        <family val="2"/>
      </rPr>
      <t xml:space="preserve">Ulisses M B Neto </t>
    </r>
    <r>
      <rPr>
        <b/>
        <i/>
        <sz val="10"/>
        <rFont val="Arial"/>
        <family val="2"/>
      </rPr>
      <t xml:space="preserve">         </t>
    </r>
    <r>
      <rPr>
        <b/>
        <sz val="10"/>
        <color indexed="51"/>
        <rFont val="Arial"/>
        <family val="2"/>
      </rPr>
      <t>Recife, PE</t>
    </r>
  </si>
  <si>
    <r>
      <t>Heitor S Lopes</t>
    </r>
    <r>
      <rPr>
        <b/>
        <sz val="10"/>
        <color indexed="53"/>
        <rFont val="Arial"/>
        <family val="2"/>
      </rPr>
      <t xml:space="preserve">  </t>
    </r>
    <r>
      <rPr>
        <b/>
        <sz val="10"/>
        <color indexed="51"/>
        <rFont val="Arial"/>
        <family val="2"/>
      </rPr>
      <t>Curitiba, PR</t>
    </r>
  </si>
  <si>
    <r>
      <t xml:space="preserve">Marcelo VSouza </t>
    </r>
    <r>
      <rPr>
        <sz val="10"/>
        <color indexed="53"/>
        <rFont val="Arial"/>
        <family val="2"/>
      </rPr>
      <t xml:space="preserve">e </t>
    </r>
    <r>
      <rPr>
        <b/>
        <i/>
        <sz val="10"/>
        <color indexed="53"/>
        <rFont val="Arial"/>
        <family val="2"/>
      </rPr>
      <t xml:space="preserve">WagnerFontes </t>
    </r>
    <r>
      <rPr>
        <b/>
        <i/>
        <sz val="10"/>
        <rFont val="Arial"/>
        <family val="2"/>
      </rPr>
      <t xml:space="preserve">    </t>
    </r>
    <r>
      <rPr>
        <b/>
        <sz val="10"/>
        <color indexed="51"/>
        <rFont val="Arial"/>
        <family val="2"/>
      </rPr>
      <t>Brasília, DF</t>
    </r>
  </si>
  <si>
    <t xml:space="preserve">9/10 - 21:55h </t>
  </si>
  <si>
    <r>
      <t>Richard J. Roberts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</t>
    </r>
    <r>
      <rPr>
        <b/>
        <sz val="10"/>
        <color indexed="60"/>
        <rFont val="Arial"/>
        <family val="2"/>
      </rPr>
      <t>USA - Boston, MA        (</t>
    </r>
    <r>
      <rPr>
        <b/>
        <sz val="10"/>
        <color indexed="8"/>
        <rFont val="Arial"/>
        <family val="2"/>
      </rPr>
      <t>Nobel)</t>
    </r>
  </si>
  <si>
    <t>V Ô O S     D O M  É S T I C O S   (ver outra planilha neste mesmo arquivo)</t>
  </si>
  <si>
    <t>data/horário                  saida de SPaulo             conexão</t>
  </si>
  <si>
    <t>data/horário         chegada SPaulo          conexão</t>
  </si>
  <si>
    <t>itinerário/data vôo                      (ida volta)</t>
  </si>
  <si>
    <r>
      <t xml:space="preserve">vôos </t>
    </r>
    <r>
      <rPr>
        <b/>
        <sz val="11"/>
        <color indexed="9"/>
        <rFont val="Arial"/>
        <family val="2"/>
      </rPr>
      <t>INTERNACIONAIS + DOMÉSTICOS</t>
    </r>
    <r>
      <rPr>
        <b/>
        <sz val="12"/>
        <color indexed="9"/>
        <rFont val="Arial"/>
        <family val="2"/>
      </rPr>
      <t xml:space="preserve"> .:. seleção de vôos mais baratos </t>
    </r>
    <r>
      <rPr>
        <b/>
        <sz val="10"/>
        <color indexed="9"/>
        <rFont val="Arial"/>
        <family val="2"/>
      </rPr>
      <t>(sem taxas de embarque)</t>
    </r>
  </si>
  <si>
    <t>PREÇOS NORMAIS: + 10% APROXIMADAMENTE</t>
  </si>
  <si>
    <t>1aClasse AA: USD 8673</t>
  </si>
  <si>
    <t>Executivo Varig: USD 6098</t>
  </si>
  <si>
    <t>1aClasse Varig: USD 8354</t>
  </si>
  <si>
    <t>Executivo AA: USD 6619</t>
  </si>
  <si>
    <t>9/10 - 22:55h - Miami</t>
  </si>
  <si>
    <t xml:space="preserve">idem considerando vôo de Boston em 1a. classe Varig  </t>
  </si>
  <si>
    <t>Total Varig (USA+EUR) considerando S.E.Brenner  saindo de Oakland (mais próxima à Berkeley porém volta dia 10)</t>
  </si>
  <si>
    <t>cotação US$ de emissão em 28/fev</t>
  </si>
  <si>
    <t>USD</t>
  </si>
  <si>
    <t>REAIS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</si>
</sst>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$-409]#,##0.00"/>
    <numFmt numFmtId="165" formatCode="[$USD]\ #,##0.00"/>
    <numFmt numFmtId="166" formatCode="&quot;R$ &quot;#,##0.00"/>
    <numFmt numFmtId="167" formatCode="#,##0.000"/>
    <numFmt numFmtId="168" formatCode="[$USD]\ #,##0.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color indexed="53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7" fontId="10" fillId="2" borderId="1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wrapText="1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3" fontId="0" fillId="3" borderId="3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3" fontId="7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7" fillId="5" borderId="21" xfId="0" applyFont="1" applyFill="1" applyBorder="1" applyAlignment="1">
      <alignment horizontal="center" vertical="center" wrapText="1"/>
    </xf>
    <xf numFmtId="166" fontId="10" fillId="6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1" fillId="2" borderId="20" xfId="0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right"/>
    </xf>
    <xf numFmtId="3" fontId="10" fillId="2" borderId="22" xfId="0" applyNumberFormat="1" applyFont="1" applyFill="1" applyBorder="1" applyAlignment="1">
      <alignment horizontal="center"/>
    </xf>
    <xf numFmtId="3" fontId="10" fillId="2" borderId="23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7" fillId="3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166" fontId="10" fillId="6" borderId="22" xfId="0" applyNumberFormat="1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wrapText="1"/>
    </xf>
    <xf numFmtId="0" fontId="0" fillId="3" borderId="6" xfId="0" applyFill="1" applyBorder="1" applyAlignment="1">
      <alignment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horizontal="left" vertical="center"/>
    </xf>
    <xf numFmtId="0" fontId="17" fillId="5" borderId="28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/>
    </xf>
    <xf numFmtId="0" fontId="4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16" fillId="4" borderId="2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7" fillId="5" borderId="3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wrapText="1"/>
    </xf>
    <xf numFmtId="166" fontId="10" fillId="2" borderId="22" xfId="0" applyNumberFormat="1" applyFont="1" applyFill="1" applyBorder="1" applyAlignment="1">
      <alignment horizontal="center" vertical="center"/>
    </xf>
    <xf numFmtId="166" fontId="10" fillId="2" borderId="2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wrapText="1"/>
    </xf>
    <xf numFmtId="0" fontId="3" fillId="3" borderId="11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3" fillId="3" borderId="8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7">
      <selection activeCell="B29" sqref="B29:B30"/>
    </sheetView>
  </sheetViews>
  <sheetFormatPr defaultColWidth="9.140625" defaultRowHeight="12.75"/>
  <cols>
    <col min="1" max="1" width="20.57421875" style="0" customWidth="1"/>
    <col min="2" max="2" width="24.57421875" style="5" customWidth="1"/>
    <col min="3" max="3" width="17.140625" style="1" customWidth="1"/>
    <col min="4" max="4" width="20.00390625" style="1" customWidth="1"/>
    <col min="5" max="5" width="21.421875" style="1" customWidth="1"/>
    <col min="6" max="6" width="9.421875" style="2" customWidth="1"/>
    <col min="7" max="7" width="8.00390625" style="2" customWidth="1"/>
    <col min="8" max="8" width="8.421875" style="0" customWidth="1"/>
    <col min="9" max="9" width="8.140625" style="0" customWidth="1"/>
  </cols>
  <sheetData>
    <row r="1" spans="1:9" s="4" customFormat="1" ht="20.25" customHeight="1" thickBot="1">
      <c r="A1" s="126" t="s">
        <v>40</v>
      </c>
      <c r="B1" s="127"/>
      <c r="C1" s="127"/>
      <c r="D1" s="127"/>
      <c r="E1" s="127"/>
      <c r="F1" s="127"/>
      <c r="G1" s="127"/>
      <c r="H1" s="127"/>
      <c r="I1" s="127"/>
    </row>
    <row r="2" spans="1:9" ht="13.5" customHeight="1" thickTop="1">
      <c r="A2" s="116" t="s">
        <v>86</v>
      </c>
      <c r="B2" s="116" t="s">
        <v>110</v>
      </c>
      <c r="C2" s="106" t="s">
        <v>1</v>
      </c>
      <c r="D2" s="106" t="s">
        <v>109</v>
      </c>
      <c r="E2" s="106" t="s">
        <v>108</v>
      </c>
      <c r="F2" s="106" t="s">
        <v>10</v>
      </c>
      <c r="G2" s="106" t="s">
        <v>3</v>
      </c>
      <c r="H2" s="84" t="s">
        <v>8</v>
      </c>
      <c r="I2" s="84" t="s">
        <v>34</v>
      </c>
    </row>
    <row r="3" spans="1:9" ht="12.75">
      <c r="A3" s="117"/>
      <c r="B3" s="117" t="s">
        <v>0</v>
      </c>
      <c r="C3" s="107" t="s">
        <v>1</v>
      </c>
      <c r="D3" s="107"/>
      <c r="E3" s="107"/>
      <c r="F3" s="107"/>
      <c r="G3" s="107"/>
      <c r="H3" s="105"/>
      <c r="I3" s="105"/>
    </row>
    <row r="4" spans="1:9" ht="13.5" thickBot="1">
      <c r="A4" s="118"/>
      <c r="B4" s="118"/>
      <c r="C4" s="108"/>
      <c r="D4" s="108"/>
      <c r="E4" s="108"/>
      <c r="F4" s="135" t="s">
        <v>28</v>
      </c>
      <c r="G4" s="136"/>
      <c r="H4" s="136"/>
      <c r="I4" s="137"/>
    </row>
    <row r="5" spans="1:9" s="3" customFormat="1" ht="12.75">
      <c r="A5" s="132" t="s">
        <v>106</v>
      </c>
      <c r="B5" s="82" t="s">
        <v>18</v>
      </c>
      <c r="C5" s="80" t="s">
        <v>2</v>
      </c>
      <c r="D5" s="13" t="s">
        <v>12</v>
      </c>
      <c r="E5" s="13" t="s">
        <v>117</v>
      </c>
      <c r="F5" s="52">
        <v>867</v>
      </c>
      <c r="G5" s="52"/>
      <c r="H5" s="52"/>
      <c r="I5" s="14"/>
    </row>
    <row r="6" spans="1:9" ht="12.75">
      <c r="A6" s="133"/>
      <c r="B6" s="79" t="s">
        <v>115</v>
      </c>
      <c r="C6" s="81" t="s">
        <v>3</v>
      </c>
      <c r="D6" s="27" t="s">
        <v>4</v>
      </c>
      <c r="E6" s="27" t="s">
        <v>5</v>
      </c>
      <c r="F6" s="52"/>
      <c r="G6" s="52">
        <v>920</v>
      </c>
      <c r="H6" s="52"/>
      <c r="I6" s="28"/>
    </row>
    <row r="7" spans="1:9" ht="12.75">
      <c r="A7" s="134"/>
      <c r="B7" s="79" t="s">
        <v>113</v>
      </c>
      <c r="C7" s="54" t="s">
        <v>16</v>
      </c>
      <c r="D7" s="16" t="s">
        <v>4</v>
      </c>
      <c r="E7" s="16" t="s">
        <v>105</v>
      </c>
      <c r="F7" s="47"/>
      <c r="G7" s="47"/>
      <c r="H7" s="47"/>
      <c r="I7" s="17"/>
    </row>
    <row r="8" spans="1:9" ht="12.75">
      <c r="A8" s="76"/>
      <c r="B8" s="79" t="s">
        <v>114</v>
      </c>
      <c r="C8" s="67"/>
      <c r="D8" s="67"/>
      <c r="E8" s="67"/>
      <c r="F8" s="77"/>
      <c r="G8" s="77"/>
      <c r="H8" s="77"/>
      <c r="I8" s="78"/>
    </row>
    <row r="9" spans="1:9" ht="12.75">
      <c r="A9" s="76"/>
      <c r="B9" s="79" t="s">
        <v>116</v>
      </c>
      <c r="C9" s="67"/>
      <c r="D9" s="67"/>
      <c r="E9" s="67"/>
      <c r="F9" s="77"/>
      <c r="G9" s="77"/>
      <c r="H9" s="77"/>
      <c r="I9" s="78"/>
    </row>
    <row r="10" spans="1:9" ht="6" customHeight="1" thickBot="1">
      <c r="A10" s="48"/>
      <c r="B10" s="49"/>
      <c r="C10" s="21"/>
      <c r="D10" s="21"/>
      <c r="E10" s="21"/>
      <c r="F10" s="50"/>
      <c r="G10" s="50"/>
      <c r="H10" s="50"/>
      <c r="I10" s="22"/>
    </row>
    <row r="11" spans="1:9" ht="12.75">
      <c r="A11" s="128" t="s">
        <v>78</v>
      </c>
      <c r="B11" s="130" t="s">
        <v>19</v>
      </c>
      <c r="C11" s="51" t="s">
        <v>6</v>
      </c>
      <c r="D11" s="24" t="s">
        <v>72</v>
      </c>
      <c r="E11" s="24" t="s">
        <v>14</v>
      </c>
      <c r="F11" s="52">
        <v>792</v>
      </c>
      <c r="G11" s="52"/>
      <c r="H11" s="52"/>
      <c r="I11" s="68"/>
    </row>
    <row r="12" spans="1:9" ht="12.75">
      <c r="A12" s="129"/>
      <c r="B12" s="131"/>
      <c r="C12" s="54" t="s">
        <v>3</v>
      </c>
      <c r="D12" s="16" t="s">
        <v>4</v>
      </c>
      <c r="E12" s="16" t="s">
        <v>5</v>
      </c>
      <c r="F12" s="47"/>
      <c r="G12" s="47">
        <v>920</v>
      </c>
      <c r="H12" s="47"/>
      <c r="I12" s="17"/>
    </row>
    <row r="13" spans="1:9" ht="6" customHeight="1" thickBot="1">
      <c r="A13" s="48"/>
      <c r="B13" s="49"/>
      <c r="C13" s="21"/>
      <c r="D13" s="21"/>
      <c r="E13" s="21"/>
      <c r="F13" s="50"/>
      <c r="G13" s="50"/>
      <c r="H13" s="50"/>
      <c r="I13" s="22"/>
    </row>
    <row r="14" spans="1:9" ht="12.75">
      <c r="A14" s="109" t="s">
        <v>87</v>
      </c>
      <c r="B14" s="123" t="s">
        <v>20</v>
      </c>
      <c r="C14" s="13" t="s">
        <v>6</v>
      </c>
      <c r="D14" s="13" t="s">
        <v>73</v>
      </c>
      <c r="E14" s="13" t="s">
        <v>15</v>
      </c>
      <c r="F14" s="55">
        <v>1036</v>
      </c>
      <c r="G14" s="55"/>
      <c r="H14" s="55"/>
      <c r="I14" s="31"/>
    </row>
    <row r="15" spans="1:9" ht="12.75">
      <c r="A15" s="119"/>
      <c r="B15" s="125"/>
      <c r="C15" s="16" t="s">
        <v>16</v>
      </c>
      <c r="D15" s="16" t="s">
        <v>96</v>
      </c>
      <c r="E15" s="16" t="s">
        <v>97</v>
      </c>
      <c r="F15" s="56"/>
      <c r="G15" s="56"/>
      <c r="H15" s="56">
        <v>1044</v>
      </c>
      <c r="I15" s="69"/>
    </row>
    <row r="16" spans="1:9" ht="12.75">
      <c r="A16" s="119"/>
      <c r="B16" s="16" t="s">
        <v>21</v>
      </c>
      <c r="C16" s="16" t="s">
        <v>94</v>
      </c>
      <c r="D16" s="16" t="s">
        <v>95</v>
      </c>
      <c r="E16" s="16" t="s">
        <v>17</v>
      </c>
      <c r="F16" s="16"/>
      <c r="G16" s="47">
        <v>1000</v>
      </c>
      <c r="H16" s="16"/>
      <c r="I16" s="38"/>
    </row>
    <row r="17" spans="1:9" ht="6" customHeight="1" thickBot="1">
      <c r="A17" s="48"/>
      <c r="B17" s="49"/>
      <c r="C17" s="21"/>
      <c r="D17" s="21"/>
      <c r="E17" s="21"/>
      <c r="F17" s="50"/>
      <c r="G17" s="50"/>
      <c r="H17" s="50"/>
      <c r="I17" s="22"/>
    </row>
    <row r="18" spans="1:9" ht="12.75">
      <c r="A18" s="109" t="s">
        <v>80</v>
      </c>
      <c r="B18" s="123" t="s">
        <v>22</v>
      </c>
      <c r="C18" s="13" t="s">
        <v>16</v>
      </c>
      <c r="D18" s="13" t="s">
        <v>96</v>
      </c>
      <c r="E18" s="13" t="s">
        <v>97</v>
      </c>
      <c r="F18" s="55"/>
      <c r="G18" s="55"/>
      <c r="H18" s="55">
        <v>955</v>
      </c>
      <c r="I18" s="31"/>
    </row>
    <row r="19" spans="1:9" ht="12.75" customHeight="1">
      <c r="A19" s="122"/>
      <c r="B19" s="140"/>
      <c r="C19" s="57" t="s">
        <v>94</v>
      </c>
      <c r="D19" s="57" t="s">
        <v>96</v>
      </c>
      <c r="E19" s="57" t="s">
        <v>97</v>
      </c>
      <c r="F19" s="56"/>
      <c r="G19" s="56">
        <v>900</v>
      </c>
      <c r="H19" s="56"/>
      <c r="I19" s="70"/>
    </row>
    <row r="20" spans="1:9" ht="6" customHeight="1" thickBot="1">
      <c r="A20" s="48"/>
      <c r="B20" s="49"/>
      <c r="C20" s="21"/>
      <c r="D20" s="21"/>
      <c r="E20" s="21"/>
      <c r="F20" s="50"/>
      <c r="G20" s="50"/>
      <c r="H20" s="50"/>
      <c r="I20" s="22"/>
    </row>
    <row r="21" spans="1:9" ht="12.75">
      <c r="A21" s="109" t="s">
        <v>79</v>
      </c>
      <c r="B21" s="123" t="s">
        <v>29</v>
      </c>
      <c r="C21" s="25" t="s">
        <v>6</v>
      </c>
      <c r="D21" s="13" t="s">
        <v>7</v>
      </c>
      <c r="E21" s="13" t="s">
        <v>23</v>
      </c>
      <c r="F21" s="55">
        <v>963</v>
      </c>
      <c r="G21" s="55"/>
      <c r="H21" s="55"/>
      <c r="I21" s="31"/>
    </row>
    <row r="22" spans="1:9" ht="12.75" customHeight="1">
      <c r="A22" s="122"/>
      <c r="B22" s="124"/>
      <c r="C22" s="57" t="s">
        <v>98</v>
      </c>
      <c r="D22" s="57" t="s">
        <v>74</v>
      </c>
      <c r="E22" s="57" t="s">
        <v>24</v>
      </c>
      <c r="F22" s="74"/>
      <c r="G22" s="74">
        <v>855</v>
      </c>
      <c r="H22" s="74"/>
      <c r="I22" s="75"/>
    </row>
    <row r="23" spans="1:9" ht="6" customHeight="1" thickBot="1">
      <c r="A23" s="48"/>
      <c r="B23" s="49"/>
      <c r="C23" s="21"/>
      <c r="D23" s="21"/>
      <c r="E23" s="21"/>
      <c r="F23" s="50"/>
      <c r="G23" s="50"/>
      <c r="H23" s="50"/>
      <c r="I23" s="22"/>
    </row>
    <row r="24" spans="1:9" s="3" customFormat="1" ht="12.75">
      <c r="A24" s="109" t="s">
        <v>85</v>
      </c>
      <c r="B24" s="13" t="s">
        <v>83</v>
      </c>
      <c r="C24" s="13" t="s">
        <v>2</v>
      </c>
      <c r="D24" s="13" t="s">
        <v>26</v>
      </c>
      <c r="E24" s="13" t="s">
        <v>27</v>
      </c>
      <c r="F24" s="46">
        <v>842</v>
      </c>
      <c r="G24" s="46"/>
      <c r="H24" s="46"/>
      <c r="I24" s="14"/>
    </row>
    <row r="25" spans="1:9" ht="12.75">
      <c r="A25" s="110"/>
      <c r="B25" s="27" t="s">
        <v>84</v>
      </c>
      <c r="C25" s="27" t="s">
        <v>3</v>
      </c>
      <c r="D25" s="27" t="s">
        <v>9</v>
      </c>
      <c r="E25" s="27" t="s">
        <v>93</v>
      </c>
      <c r="F25" s="58"/>
      <c r="G25" s="58">
        <v>950</v>
      </c>
      <c r="H25" s="58"/>
      <c r="I25" s="71"/>
    </row>
    <row r="26" spans="1:9" s="3" customFormat="1" ht="12.75">
      <c r="A26" s="119"/>
      <c r="B26" s="27" t="s">
        <v>81</v>
      </c>
      <c r="C26" s="27" t="s">
        <v>6</v>
      </c>
      <c r="D26" s="27" t="s">
        <v>91</v>
      </c>
      <c r="E26" s="27" t="s">
        <v>92</v>
      </c>
      <c r="F26" s="58">
        <v>1036</v>
      </c>
      <c r="G26" s="58"/>
      <c r="H26" s="58"/>
      <c r="I26" s="71"/>
    </row>
    <row r="27" spans="1:9" ht="12.75">
      <c r="A27" s="119"/>
      <c r="B27" s="16" t="s">
        <v>82</v>
      </c>
      <c r="C27" s="16" t="s">
        <v>94</v>
      </c>
      <c r="D27" s="16" t="s">
        <v>9</v>
      </c>
      <c r="E27" s="16" t="s">
        <v>25</v>
      </c>
      <c r="F27" s="47"/>
      <c r="G27" s="47">
        <v>910</v>
      </c>
      <c r="H27" s="47"/>
      <c r="I27" s="17"/>
    </row>
    <row r="28" spans="1:9" ht="6" customHeight="1" thickBot="1">
      <c r="A28" s="36"/>
      <c r="B28" s="36"/>
      <c r="C28" s="36"/>
      <c r="D28" s="36"/>
      <c r="E28" s="36"/>
      <c r="F28" s="50"/>
      <c r="G28" s="50"/>
      <c r="H28" s="50"/>
      <c r="I28" s="22"/>
    </row>
    <row r="29" spans="1:9" ht="12.75">
      <c r="A29" s="112" t="s">
        <v>89</v>
      </c>
      <c r="B29" s="115" t="s">
        <v>30</v>
      </c>
      <c r="C29" s="24" t="s">
        <v>31</v>
      </c>
      <c r="D29" s="24" t="s">
        <v>32</v>
      </c>
      <c r="E29" s="24" t="s">
        <v>33</v>
      </c>
      <c r="F29" s="58"/>
      <c r="G29" s="58"/>
      <c r="H29" s="53"/>
      <c r="I29" s="72">
        <v>1129</v>
      </c>
    </row>
    <row r="30" spans="1:9" ht="12.75">
      <c r="A30" s="113"/>
      <c r="B30" s="115"/>
      <c r="C30" s="16" t="s">
        <v>3</v>
      </c>
      <c r="D30" s="16" t="s">
        <v>36</v>
      </c>
      <c r="E30" s="16" t="s">
        <v>35</v>
      </c>
      <c r="F30" s="56"/>
      <c r="G30" s="56">
        <v>1501</v>
      </c>
      <c r="H30" s="39"/>
      <c r="I30" s="70"/>
    </row>
    <row r="31" spans="1:9" ht="13.5" thickBot="1">
      <c r="A31" s="114"/>
      <c r="B31" s="59"/>
      <c r="C31" s="21"/>
      <c r="D31" s="21"/>
      <c r="E31" s="21"/>
      <c r="F31" s="60"/>
      <c r="G31" s="60"/>
      <c r="H31" s="22"/>
      <c r="I31" s="60"/>
    </row>
    <row r="32" spans="1:9" s="3" customFormat="1" ht="12.75">
      <c r="A32" s="109" t="s">
        <v>88</v>
      </c>
      <c r="B32" s="61" t="s">
        <v>37</v>
      </c>
      <c r="C32" s="13" t="s">
        <v>34</v>
      </c>
      <c r="D32" s="13" t="s">
        <v>38</v>
      </c>
      <c r="E32" s="13" t="s">
        <v>39</v>
      </c>
      <c r="F32" s="62"/>
      <c r="G32" s="62"/>
      <c r="H32" s="26"/>
      <c r="I32" s="73">
        <v>965</v>
      </c>
    </row>
    <row r="33" spans="1:9" ht="12.75">
      <c r="A33" s="110"/>
      <c r="B33" s="63" t="s">
        <v>37</v>
      </c>
      <c r="C33" s="33" t="s">
        <v>3</v>
      </c>
      <c r="D33" s="33" t="s">
        <v>75</v>
      </c>
      <c r="E33" s="33" t="s">
        <v>76</v>
      </c>
      <c r="F33" s="56"/>
      <c r="G33" s="56">
        <v>1478</v>
      </c>
      <c r="H33" s="34"/>
      <c r="I33" s="70"/>
    </row>
    <row r="34" spans="1:9" ht="13.5" thickBot="1">
      <c r="A34" s="111" t="s">
        <v>77</v>
      </c>
      <c r="B34" s="111"/>
      <c r="C34" s="111"/>
      <c r="D34" s="111"/>
      <c r="E34" s="111"/>
      <c r="F34" s="22"/>
      <c r="G34" s="22"/>
      <c r="H34" s="22"/>
      <c r="I34" s="22"/>
    </row>
    <row r="35" spans="1:9" ht="5.25" customHeight="1" thickBot="1">
      <c r="A35" s="64"/>
      <c r="B35" s="64"/>
      <c r="C35" s="64"/>
      <c r="D35" s="64"/>
      <c r="E35" s="65"/>
      <c r="F35" s="66"/>
      <c r="G35" s="66"/>
      <c r="H35" s="66"/>
      <c r="I35" s="66"/>
    </row>
    <row r="36" spans="1:9" ht="18" customHeight="1" thickBot="1">
      <c r="A36" s="7"/>
      <c r="B36" s="8"/>
      <c r="C36" s="67"/>
      <c r="D36" s="67"/>
      <c r="E36" s="121" t="s">
        <v>120</v>
      </c>
      <c r="F36" s="121"/>
      <c r="G36" s="121"/>
      <c r="H36" s="121"/>
      <c r="I36" s="6">
        <v>2.602</v>
      </c>
    </row>
    <row r="37" spans="1:9" ht="18" customHeight="1" thickBot="1">
      <c r="A37" s="103" t="s">
        <v>90</v>
      </c>
      <c r="B37" s="103"/>
      <c r="C37" s="103"/>
      <c r="D37" s="103"/>
      <c r="E37" s="103"/>
      <c r="F37" s="102">
        <f>SUM(F5+F11+(2*F14)+G19+F21+F24+(2*I29)+I32)</f>
        <v>9659</v>
      </c>
      <c r="G37" s="102"/>
      <c r="H37" s="99">
        <f>F37*I36</f>
        <v>25132.717999999997</v>
      </c>
      <c r="I37" s="99"/>
    </row>
    <row r="38" spans="1:9" ht="18" customHeight="1" thickBot="1">
      <c r="A38" s="103" t="s">
        <v>99</v>
      </c>
      <c r="B38" s="103"/>
      <c r="C38" s="103"/>
      <c r="D38" s="103"/>
      <c r="E38" s="103"/>
      <c r="F38" s="102">
        <f>SUM(G6+G12+(2*G16)+G19+G22+G25+(2*G30)+G33)</f>
        <v>11025</v>
      </c>
      <c r="G38" s="102"/>
      <c r="H38" s="99">
        <f>F38*I36</f>
        <v>28687.05</v>
      </c>
      <c r="I38" s="99"/>
    </row>
    <row r="39" spans="1:9" ht="18" customHeight="1" thickBot="1">
      <c r="A39" s="103" t="s">
        <v>119</v>
      </c>
      <c r="B39" s="103"/>
      <c r="C39" s="103"/>
      <c r="D39" s="103"/>
      <c r="E39" s="103"/>
      <c r="F39" s="102">
        <f>SUM(G6+G12+(2*G16)+G19+G22+G27+(2*G30)+G33)</f>
        <v>10985</v>
      </c>
      <c r="G39" s="102"/>
      <c r="H39" s="99">
        <f>F39*I36</f>
        <v>28582.969999999998</v>
      </c>
      <c r="I39" s="99"/>
    </row>
    <row r="40" spans="1:9" ht="18" customHeight="1" thickBot="1">
      <c r="A40" s="103" t="s">
        <v>100</v>
      </c>
      <c r="B40" s="103"/>
      <c r="C40" s="103"/>
      <c r="D40" s="103"/>
      <c r="E40" s="103"/>
      <c r="F40" s="102">
        <f>SUM(F5+F11+(2*G16)+G19+G22+F24+(2*I29)+I32)</f>
        <v>9479</v>
      </c>
      <c r="G40" s="102"/>
      <c r="H40" s="99">
        <f>F40*I36</f>
        <v>24664.358</v>
      </c>
      <c r="I40" s="99"/>
    </row>
    <row r="41" spans="1:9" ht="7.5" customHeight="1" thickBot="1">
      <c r="A41" s="120"/>
      <c r="B41" s="120"/>
      <c r="C41" s="120"/>
      <c r="D41" s="120"/>
      <c r="E41" s="120"/>
      <c r="F41" s="102"/>
      <c r="G41" s="102"/>
      <c r="H41" s="99"/>
      <c r="I41" s="99"/>
    </row>
    <row r="42" spans="1:9" ht="16.5" thickBot="1">
      <c r="A42" s="86" t="s">
        <v>107</v>
      </c>
      <c r="B42" s="87"/>
      <c r="C42" s="87"/>
      <c r="D42" s="87"/>
      <c r="E42" s="87"/>
      <c r="F42" s="87"/>
      <c r="G42" s="87"/>
      <c r="H42" s="87"/>
      <c r="I42" s="83"/>
    </row>
    <row r="43" spans="1:9" ht="13.5" thickBot="1">
      <c r="A43" s="96" t="s">
        <v>71</v>
      </c>
      <c r="B43" s="96"/>
      <c r="C43" s="96"/>
      <c r="D43" s="96"/>
      <c r="E43" s="96"/>
      <c r="F43" s="97"/>
      <c r="G43" s="98"/>
      <c r="H43" s="99">
        <f>'Vôos Domesticos'!F21</f>
        <v>7232</v>
      </c>
      <c r="I43" s="99"/>
    </row>
    <row r="44" spans="1:9" ht="13.5" thickBot="1">
      <c r="A44" s="96" t="s">
        <v>62</v>
      </c>
      <c r="B44" s="96"/>
      <c r="C44" s="96"/>
      <c r="D44" s="96"/>
      <c r="E44" s="96"/>
      <c r="F44" s="97"/>
      <c r="G44" s="98"/>
      <c r="H44" s="99">
        <f>'Vôos Domesticos'!G22</f>
        <v>3040</v>
      </c>
      <c r="I44" s="99"/>
    </row>
    <row r="45" spans="1:9" ht="6.75" customHeight="1" thickBot="1">
      <c r="A45" s="7"/>
      <c r="B45" s="8"/>
      <c r="C45" s="67"/>
      <c r="D45" s="67"/>
      <c r="E45" s="67"/>
      <c r="F45" s="12"/>
      <c r="G45" s="12"/>
      <c r="H45" s="7"/>
      <c r="I45" s="7"/>
    </row>
    <row r="46" spans="1:9" ht="16.5" thickBot="1">
      <c r="A46" s="92" t="s">
        <v>111</v>
      </c>
      <c r="B46" s="93"/>
      <c r="C46" s="93"/>
      <c r="D46" s="93"/>
      <c r="E46" s="93"/>
      <c r="F46" s="94"/>
      <c r="G46" s="95"/>
      <c r="H46" s="104">
        <f>H40+H44</f>
        <v>27704.358</v>
      </c>
      <c r="I46" s="85"/>
    </row>
    <row r="47" spans="1:9" ht="15.75">
      <c r="A47" s="92" t="s">
        <v>118</v>
      </c>
      <c r="B47" s="93"/>
      <c r="C47" s="93"/>
      <c r="D47" s="93"/>
      <c r="E47" s="93"/>
      <c r="F47" s="94"/>
      <c r="G47" s="95"/>
      <c r="H47" s="138">
        <f>H40+H44-(F5*I36)+(8354*I36)</f>
        <v>47185.532</v>
      </c>
      <c r="I47" s="139"/>
    </row>
    <row r="48" spans="1:9" ht="12" customHeight="1">
      <c r="A48" s="100" t="s">
        <v>112</v>
      </c>
      <c r="B48" s="101"/>
      <c r="C48" s="101"/>
      <c r="D48" s="101"/>
      <c r="E48" s="101"/>
      <c r="F48" s="101"/>
      <c r="G48" s="101"/>
      <c r="H48" s="101"/>
      <c r="I48" s="101"/>
    </row>
  </sheetData>
  <mergeCells count="55">
    <mergeCell ref="F47:G47"/>
    <mergeCell ref="H47:I47"/>
    <mergeCell ref="A18:A19"/>
    <mergeCell ref="B18:B19"/>
    <mergeCell ref="H41:I41"/>
    <mergeCell ref="H39:I39"/>
    <mergeCell ref="H40:I40"/>
    <mergeCell ref="H37:I37"/>
    <mergeCell ref="F37:G37"/>
    <mergeCell ref="A37:E37"/>
    <mergeCell ref="B14:B15"/>
    <mergeCell ref="A47:E47"/>
    <mergeCell ref="A1:I1"/>
    <mergeCell ref="A11:A12"/>
    <mergeCell ref="B11:B12"/>
    <mergeCell ref="A5:A7"/>
    <mergeCell ref="I2:I3"/>
    <mergeCell ref="F4:I4"/>
    <mergeCell ref="A2:A4"/>
    <mergeCell ref="D2:D4"/>
    <mergeCell ref="F2:F3"/>
    <mergeCell ref="G2:G3"/>
    <mergeCell ref="A41:E41"/>
    <mergeCell ref="F41:G41"/>
    <mergeCell ref="E36:H36"/>
    <mergeCell ref="F40:G40"/>
    <mergeCell ref="A24:A27"/>
    <mergeCell ref="A21:A22"/>
    <mergeCell ref="A40:E40"/>
    <mergeCell ref="B21:B22"/>
    <mergeCell ref="A42:I42"/>
    <mergeCell ref="H2:H3"/>
    <mergeCell ref="E2:E4"/>
    <mergeCell ref="A32:A33"/>
    <mergeCell ref="A34:E34"/>
    <mergeCell ref="A29:A31"/>
    <mergeCell ref="B29:B30"/>
    <mergeCell ref="B2:B4"/>
    <mergeCell ref="C2:C4"/>
    <mergeCell ref="A14:A16"/>
    <mergeCell ref="H43:I43"/>
    <mergeCell ref="A48:I48"/>
    <mergeCell ref="H38:I38"/>
    <mergeCell ref="F38:G38"/>
    <mergeCell ref="A38:E38"/>
    <mergeCell ref="H44:I44"/>
    <mergeCell ref="F44:G44"/>
    <mergeCell ref="F39:G39"/>
    <mergeCell ref="A39:E39"/>
    <mergeCell ref="H46:I46"/>
    <mergeCell ref="A46:E46"/>
    <mergeCell ref="F46:G46"/>
    <mergeCell ref="A43:E43"/>
    <mergeCell ref="A44:E44"/>
    <mergeCell ref="F43:G43"/>
  </mergeCells>
  <printOptions/>
  <pageMargins left="0.2" right="0.2" top="0.18" bottom="0.17" header="0.17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A14" sqref="A14"/>
    </sheetView>
  </sheetViews>
  <sheetFormatPr defaultColWidth="9.140625" defaultRowHeight="12.75"/>
  <sheetData>
    <row r="2" spans="1:3" ht="12.75">
      <c r="A2">
        <v>2641</v>
      </c>
      <c r="B2" t="s">
        <v>121</v>
      </c>
      <c r="C2" t="s">
        <v>122</v>
      </c>
    </row>
    <row r="3" spans="1:3" ht="15.75">
      <c r="A3">
        <v>2376.9</v>
      </c>
      <c r="B3" s="88">
        <v>900</v>
      </c>
      <c r="C3" s="89">
        <f>B3*2.641</f>
        <v>2376.9</v>
      </c>
    </row>
    <row r="4" spans="1:3" ht="15.75">
      <c r="A4">
        <v>3903.4</v>
      </c>
      <c r="B4" s="88">
        <v>1501</v>
      </c>
      <c r="C4" s="89">
        <f>B4*2.641</f>
        <v>3964.141</v>
      </c>
    </row>
    <row r="5" spans="1:3" ht="12.75">
      <c r="A5">
        <v>776</v>
      </c>
      <c r="B5">
        <v>920</v>
      </c>
      <c r="C5" s="89">
        <f>B5*2.641</f>
        <v>2429.72</v>
      </c>
    </row>
    <row r="6" spans="1:3" ht="12.75">
      <c r="A6">
        <f>SUM(A2:A5)</f>
        <v>9697.3</v>
      </c>
      <c r="B6">
        <v>1478</v>
      </c>
      <c r="C6" s="89">
        <f>B6*2.641</f>
        <v>3903.398</v>
      </c>
    </row>
    <row r="7" spans="2:3" ht="12.75">
      <c r="B7">
        <v>855</v>
      </c>
      <c r="C7" s="89">
        <f>B7*2.641</f>
        <v>2258.055</v>
      </c>
    </row>
    <row r="8" spans="1:3" ht="12.75">
      <c r="A8">
        <v>2258.06</v>
      </c>
      <c r="C8" s="89">
        <f>SUM(C3:C7)</f>
        <v>14932.214</v>
      </c>
    </row>
    <row r="9" spans="1:3" ht="15.75">
      <c r="A9">
        <v>3964.14</v>
      </c>
      <c r="C9" s="90">
        <v>1022</v>
      </c>
    </row>
    <row r="10" spans="1:3" ht="15.75">
      <c r="A10">
        <v>1104</v>
      </c>
      <c r="C10" s="90">
        <v>1613</v>
      </c>
    </row>
    <row r="11" spans="1:3" ht="15.75">
      <c r="A11">
        <f>SUM(A8:A10)</f>
        <v>7326.2</v>
      </c>
      <c r="C11" s="91">
        <v>1613</v>
      </c>
    </row>
    <row r="12" ht="15.75">
      <c r="C12" s="91">
        <v>1104</v>
      </c>
    </row>
    <row r="13" ht="12.75">
      <c r="C13" s="89">
        <f>SUM(C8:C12)</f>
        <v>20284.214</v>
      </c>
    </row>
  </sheetData>
  <printOptions/>
  <pageMargins left="0.75" right="0.75" top="1" bottom="1" header="0.492125985" footer="0.49212598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8" sqref="B18"/>
    </sheetView>
  </sheetViews>
  <sheetFormatPr defaultColWidth="9.140625" defaultRowHeight="12.75"/>
  <cols>
    <col min="1" max="1" width="15.57421875" style="0" customWidth="1"/>
    <col min="2" max="2" width="22.28125" style="5" customWidth="1"/>
    <col min="3" max="3" width="6.28125" style="1" customWidth="1"/>
    <col min="4" max="4" width="36.57421875" style="1" customWidth="1"/>
    <col min="5" max="5" width="36.28125" style="1" customWidth="1"/>
    <col min="6" max="6" width="6.57421875" style="2" customWidth="1"/>
    <col min="7" max="7" width="5.7109375" style="0" customWidth="1"/>
    <col min="8" max="8" width="7.28125" style="0" customWidth="1"/>
  </cols>
  <sheetData>
    <row r="1" spans="1:8" s="4" customFormat="1" ht="25.5" customHeight="1" thickBot="1">
      <c r="A1" s="126" t="s">
        <v>41</v>
      </c>
      <c r="B1" s="127"/>
      <c r="C1" s="127"/>
      <c r="D1" s="127"/>
      <c r="E1" s="127"/>
      <c r="F1" s="127"/>
      <c r="G1" s="127"/>
      <c r="H1" s="127"/>
    </row>
    <row r="2" spans="1:8" ht="13.5" customHeight="1" thickTop="1">
      <c r="A2" s="116" t="s">
        <v>11</v>
      </c>
      <c r="B2" s="116" t="s">
        <v>45</v>
      </c>
      <c r="C2" s="116" t="s">
        <v>1</v>
      </c>
      <c r="D2" s="116" t="s">
        <v>53</v>
      </c>
      <c r="E2" s="116" t="s">
        <v>13</v>
      </c>
      <c r="F2" s="116" t="s">
        <v>3</v>
      </c>
      <c r="G2" s="116" t="s">
        <v>42</v>
      </c>
      <c r="H2" s="116" t="s">
        <v>46</v>
      </c>
    </row>
    <row r="3" spans="1:8" ht="12.75" customHeight="1">
      <c r="A3" s="117"/>
      <c r="B3" s="117" t="s">
        <v>0</v>
      </c>
      <c r="C3" s="117" t="s">
        <v>1</v>
      </c>
      <c r="D3" s="117"/>
      <c r="E3" s="117"/>
      <c r="F3" s="117"/>
      <c r="G3" s="117"/>
      <c r="H3" s="117"/>
    </row>
    <row r="4" spans="1:8" ht="6" customHeight="1" thickBot="1">
      <c r="A4" s="9"/>
      <c r="B4" s="10"/>
      <c r="C4" s="11"/>
      <c r="D4" s="11"/>
      <c r="E4" s="11"/>
      <c r="F4" s="12"/>
      <c r="G4" s="7"/>
      <c r="H4" s="7"/>
    </row>
    <row r="5" spans="1:8" s="3" customFormat="1" ht="12.75" customHeight="1">
      <c r="A5" s="150" t="s">
        <v>101</v>
      </c>
      <c r="B5" s="152" t="s">
        <v>47</v>
      </c>
      <c r="C5" s="13" t="s">
        <v>42</v>
      </c>
      <c r="D5" s="13" t="s">
        <v>61</v>
      </c>
      <c r="E5" s="13" t="s">
        <v>43</v>
      </c>
      <c r="F5" s="14"/>
      <c r="G5" s="14">
        <v>548</v>
      </c>
      <c r="H5" s="15">
        <v>20.63</v>
      </c>
    </row>
    <row r="6" spans="1:8" ht="12.75">
      <c r="A6" s="154"/>
      <c r="B6" s="153"/>
      <c r="C6" s="16" t="s">
        <v>3</v>
      </c>
      <c r="D6" s="16" t="s">
        <v>54</v>
      </c>
      <c r="E6" s="16" t="s">
        <v>64</v>
      </c>
      <c r="F6" s="17">
        <v>1022</v>
      </c>
      <c r="G6" s="17"/>
      <c r="H6" s="18">
        <v>20.63</v>
      </c>
    </row>
    <row r="7" spans="1:8" ht="13.5" thickBot="1">
      <c r="A7" s="155"/>
      <c r="B7" s="20"/>
      <c r="C7" s="21"/>
      <c r="D7" s="21"/>
      <c r="E7" s="21"/>
      <c r="F7" s="22"/>
      <c r="G7" s="22"/>
      <c r="H7" s="23"/>
    </row>
    <row r="8" spans="1:8" ht="12.75" customHeight="1">
      <c r="A8" s="150" t="s">
        <v>102</v>
      </c>
      <c r="B8" s="142" t="s">
        <v>48</v>
      </c>
      <c r="C8" s="125" t="s">
        <v>42</v>
      </c>
      <c r="D8" s="158" t="s">
        <v>63</v>
      </c>
      <c r="E8" s="25" t="s">
        <v>65</v>
      </c>
      <c r="F8" s="146"/>
      <c r="G8" s="146">
        <v>694</v>
      </c>
      <c r="H8" s="148">
        <v>20.63</v>
      </c>
    </row>
    <row r="9" spans="1:8" ht="12.75">
      <c r="A9" s="151"/>
      <c r="B9" s="143"/>
      <c r="C9" s="157"/>
      <c r="D9" s="159"/>
      <c r="E9" s="24" t="s">
        <v>44</v>
      </c>
      <c r="F9" s="147"/>
      <c r="G9" s="147"/>
      <c r="H9" s="149"/>
    </row>
    <row r="10" spans="1:8" ht="12.75">
      <c r="A10" s="114"/>
      <c r="B10" s="144" t="s">
        <v>49</v>
      </c>
      <c r="C10" s="27" t="s">
        <v>3</v>
      </c>
      <c r="D10" s="27" t="s">
        <v>55</v>
      </c>
      <c r="E10" s="27" t="s">
        <v>66</v>
      </c>
      <c r="F10" s="28">
        <v>1152</v>
      </c>
      <c r="G10" s="28"/>
      <c r="H10" s="29">
        <v>20.63</v>
      </c>
    </row>
    <row r="11" spans="1:8" ht="12.75">
      <c r="A11" s="114"/>
      <c r="B11" s="145"/>
      <c r="C11" s="16" t="s">
        <v>3</v>
      </c>
      <c r="D11" s="16" t="s">
        <v>56</v>
      </c>
      <c r="E11" s="16" t="s">
        <v>66</v>
      </c>
      <c r="F11" s="17">
        <v>1613</v>
      </c>
      <c r="G11" s="17"/>
      <c r="H11" s="18">
        <v>20.63</v>
      </c>
    </row>
    <row r="12" spans="1:8" ht="13.5" thickBot="1">
      <c r="A12" s="19"/>
      <c r="B12" s="30"/>
      <c r="C12" s="21"/>
      <c r="D12" s="21"/>
      <c r="E12" s="21"/>
      <c r="F12" s="22"/>
      <c r="G12" s="22"/>
      <c r="H12" s="23"/>
    </row>
    <row r="13" spans="1:8" ht="12.75" customHeight="1">
      <c r="A13" s="109" t="s">
        <v>103</v>
      </c>
      <c r="B13" s="141" t="s">
        <v>50</v>
      </c>
      <c r="C13" s="13" t="s">
        <v>42</v>
      </c>
      <c r="D13" s="13" t="s">
        <v>57</v>
      </c>
      <c r="E13" s="13" t="s">
        <v>67</v>
      </c>
      <c r="F13" s="31"/>
      <c r="G13" s="31">
        <v>308</v>
      </c>
      <c r="H13" s="32">
        <v>23.1</v>
      </c>
    </row>
    <row r="14" spans="1:8" ht="12.75" customHeight="1">
      <c r="A14" s="119"/>
      <c r="B14" s="124"/>
      <c r="C14" s="16" t="s">
        <v>3</v>
      </c>
      <c r="D14" s="16" t="s">
        <v>58</v>
      </c>
      <c r="E14" s="16" t="s">
        <v>68</v>
      </c>
      <c r="F14" s="34">
        <v>776</v>
      </c>
      <c r="G14" s="34"/>
      <c r="H14" s="35">
        <v>23.1</v>
      </c>
    </row>
    <row r="15" spans="1:8" ht="13.5" thickBot="1">
      <c r="A15" s="36"/>
      <c r="B15" s="20"/>
      <c r="C15" s="21"/>
      <c r="D15" s="21"/>
      <c r="E15" s="21"/>
      <c r="F15" s="22"/>
      <c r="G15" s="22"/>
      <c r="H15" s="23"/>
    </row>
    <row r="16" spans="1:8" ht="12.75" customHeight="1">
      <c r="A16" s="150" t="s">
        <v>104</v>
      </c>
      <c r="B16" s="142" t="s">
        <v>51</v>
      </c>
      <c r="C16" s="125" t="s">
        <v>42</v>
      </c>
      <c r="D16" s="158" t="s">
        <v>59</v>
      </c>
      <c r="E16" s="25" t="s">
        <v>69</v>
      </c>
      <c r="F16" s="146"/>
      <c r="G16" s="146">
        <v>398</v>
      </c>
      <c r="H16" s="148">
        <v>23.1</v>
      </c>
    </row>
    <row r="17" spans="1:8" ht="12.75">
      <c r="A17" s="114"/>
      <c r="B17" s="145"/>
      <c r="C17" s="157"/>
      <c r="D17" s="159"/>
      <c r="E17" s="24"/>
      <c r="F17" s="147"/>
      <c r="G17" s="147"/>
      <c r="H17" s="149"/>
    </row>
    <row r="18" spans="1:8" ht="12.75">
      <c r="A18" s="114"/>
      <c r="B18" s="37" t="s">
        <v>52</v>
      </c>
      <c r="C18" s="16" t="s">
        <v>3</v>
      </c>
      <c r="D18" s="16" t="s">
        <v>60</v>
      </c>
      <c r="E18" s="38" t="s">
        <v>70</v>
      </c>
      <c r="F18" s="39">
        <v>1104</v>
      </c>
      <c r="G18" s="39"/>
      <c r="H18" s="18">
        <v>23.1</v>
      </c>
    </row>
    <row r="19" spans="1:8" ht="13.5" thickBot="1">
      <c r="A19" s="155"/>
      <c r="B19" s="20"/>
      <c r="C19" s="21"/>
      <c r="D19" s="21"/>
      <c r="E19" s="21"/>
      <c r="F19" s="22"/>
      <c r="G19" s="22"/>
      <c r="H19" s="23"/>
    </row>
    <row r="20" spans="1:8" ht="13.5" thickBot="1">
      <c r="A20" s="9"/>
      <c r="B20" s="10"/>
      <c r="C20" s="11"/>
      <c r="D20" s="11"/>
      <c r="E20" s="11"/>
      <c r="F20" s="40"/>
      <c r="G20" s="9"/>
      <c r="H20" s="9"/>
    </row>
    <row r="21" spans="1:8" ht="13.5" thickBot="1">
      <c r="A21" s="156" t="s">
        <v>71</v>
      </c>
      <c r="B21" s="156"/>
      <c r="C21" s="156"/>
      <c r="D21" s="156"/>
      <c r="E21" s="156"/>
      <c r="F21" s="41">
        <f>SUM(F6+(2*F11)+F14+(2*F18))</f>
        <v>7232</v>
      </c>
      <c r="G21" s="42"/>
      <c r="H21" s="43">
        <f>SUM(H5+(2*H8)+H13+2*(H16))</f>
        <v>131.19</v>
      </c>
    </row>
    <row r="22" spans="1:8" ht="13.5" thickBot="1">
      <c r="A22" s="156" t="s">
        <v>62</v>
      </c>
      <c r="B22" s="156"/>
      <c r="C22" s="156"/>
      <c r="D22" s="156"/>
      <c r="E22" s="156"/>
      <c r="F22" s="44"/>
      <c r="G22" s="45">
        <f>SUM(G5+(2*G8)+G13+(2*G16))</f>
        <v>3040</v>
      </c>
      <c r="H22" s="43">
        <f>SUM(H5+(2*H8)+H13+2*(H16))</f>
        <v>131.19</v>
      </c>
    </row>
  </sheetData>
  <mergeCells count="30">
    <mergeCell ref="A13:A14"/>
    <mergeCell ref="G2:G3"/>
    <mergeCell ref="A21:E21"/>
    <mergeCell ref="A22:E22"/>
    <mergeCell ref="C8:C9"/>
    <mergeCell ref="D8:D9"/>
    <mergeCell ref="B16:B17"/>
    <mergeCell ref="C16:C17"/>
    <mergeCell ref="D16:D17"/>
    <mergeCell ref="A16:A19"/>
    <mergeCell ref="A8:A11"/>
    <mergeCell ref="H2:H3"/>
    <mergeCell ref="B5:B6"/>
    <mergeCell ref="A1:H1"/>
    <mergeCell ref="A5:A7"/>
    <mergeCell ref="A2:A3"/>
    <mergeCell ref="B2:B3"/>
    <mergeCell ref="C2:C3"/>
    <mergeCell ref="D2:D3"/>
    <mergeCell ref="E2:E3"/>
    <mergeCell ref="F2:F3"/>
    <mergeCell ref="G16:G17"/>
    <mergeCell ref="H8:H9"/>
    <mergeCell ref="H16:H17"/>
    <mergeCell ref="G8:G9"/>
    <mergeCell ref="B13:B14"/>
    <mergeCell ref="B8:B9"/>
    <mergeCell ref="B10:B11"/>
    <mergeCell ref="F16:F17"/>
    <mergeCell ref="F8:F9"/>
  </mergeCells>
  <printOptions/>
  <pageMargins left="0.29" right="0.2" top="0.54" bottom="0.44" header="0.3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skylab</dc:creator>
  <cp:keywords/>
  <dc:description/>
  <cp:lastModifiedBy>Miguel</cp:lastModifiedBy>
  <cp:lastPrinted>2005-03-03T13:20:02Z</cp:lastPrinted>
  <dcterms:created xsi:type="dcterms:W3CDTF">2005-02-28T11:46:24Z</dcterms:created>
  <dcterms:modified xsi:type="dcterms:W3CDTF">2005-04-07T03:51:21Z</dcterms:modified>
  <cp:category/>
  <cp:version/>
  <cp:contentType/>
  <cp:contentStatus/>
</cp:coreProperties>
</file>