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1325" windowHeight="63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'Plan1'!$A:$T</definedName>
    <definedName name="HTML_CodePage" hidden="1">1252</definedName>
    <definedName name="HTML_Control" hidden="1">{"'Plan1'!$A$1:$AC$60"}</definedName>
    <definedName name="HTML_Description" hidden="1">"Os resultados ainda não foram inspecionados pelo professor responsável, estão mostrados apenas para efeito de informação - as somas podem conter erros"</definedName>
    <definedName name="HTML_Email" hidden="1">""</definedName>
    <definedName name="HTML_Header" hidden="1">"Notas para consulta"</definedName>
    <definedName name="HTML_LastUpdate" hidden="1">"07/07/2006"</definedName>
    <definedName name="HTML_LineAfter" hidden="1">TRUE</definedName>
    <definedName name="HTML_LineBefore" hidden="1">TRUE</definedName>
    <definedName name="HTML_Name" hidden="1">"J. Miguel Ortega"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Settings\Miguel\Desktop\planilha.htm"</definedName>
    <definedName name="HTML_Title" hidden="1">"Notas"</definedName>
  </definedNames>
  <calcPr fullCalcOnLoad="1"/>
</workbook>
</file>

<file path=xl/sharedStrings.xml><?xml version="1.0" encoding="utf-8"?>
<sst xmlns="http://schemas.openxmlformats.org/spreadsheetml/2006/main" count="91" uniqueCount="87">
  <si>
    <t>Nome do Aluno</t>
  </si>
  <si>
    <t>GD 1</t>
  </si>
  <si>
    <t>GD 2</t>
  </si>
  <si>
    <t>Avaliação Escrita 2</t>
  </si>
  <si>
    <t>Josaine Thaís do Carmo</t>
  </si>
  <si>
    <t>Gisele Alves Xavier de Oliveira</t>
  </si>
  <si>
    <t>Igor Barcelos de Andrade</t>
  </si>
  <si>
    <t>Frederico S. Mansur Machado</t>
  </si>
  <si>
    <t>Daniela Cristina de Lima</t>
  </si>
  <si>
    <t>Carolina Mezzetti de Freitas</t>
  </si>
  <si>
    <t>Giselle Fernandes Barbosa</t>
  </si>
  <si>
    <t>Henrique Soares Medeiros</t>
  </si>
  <si>
    <t>Diego de Oliveira Cordeiro</t>
  </si>
  <si>
    <t>Adriana Cândida de Oliveira</t>
  </si>
  <si>
    <t>Alex Vasconcelos Ferreira de Brito</t>
  </si>
  <si>
    <t>Ana Carolina Almeida de Carvalho</t>
  </si>
  <si>
    <t>Ana Cançado Kunstetter</t>
  </si>
  <si>
    <t>Felipe Lacerda Coelho</t>
  </si>
  <si>
    <t>Francisco de Assis Dias Martins Junior</t>
  </si>
  <si>
    <t>Gabriela Villela Arantes</t>
  </si>
  <si>
    <t>Helder Figueiredo Coelho</t>
  </si>
  <si>
    <t>Alysson dos Santos Lima</t>
  </si>
  <si>
    <t>Leandro Ricardo dos Santos Vieira</t>
  </si>
  <si>
    <t>Lucas Vicente de Angelis Campos</t>
  </si>
  <si>
    <t>Luis Henrique Rossi Perácio</t>
  </si>
  <si>
    <t>Luiza Carolina de Felipe Zica</t>
  </si>
  <si>
    <t>Marcos de Abreu Melo</t>
  </si>
  <si>
    <t>Mariana Gomes de Morais</t>
  </si>
  <si>
    <t>Mateus Carneiro Martins</t>
  </si>
  <si>
    <t>Matheus Siqueira Andrade</t>
  </si>
  <si>
    <t>Marcus Lins Costa Melo</t>
  </si>
  <si>
    <t>Natália de Sousa Araújo</t>
  </si>
  <si>
    <t>Paulo de Tarso Muniz de Freitas</t>
  </si>
  <si>
    <t>Rafaela Pires Araújo</t>
  </si>
  <si>
    <t>Ramona Mendes Fotoura de Morais</t>
  </si>
  <si>
    <t>Rodrigo de Oliveira Silveira</t>
  </si>
  <si>
    <t>Sandro Eduardo Soares Ferreira</t>
  </si>
  <si>
    <t>Stella de Marco Amaral</t>
  </si>
  <si>
    <t>Thais Aparecida da Silva</t>
  </si>
  <si>
    <t>Victor Augusto Lemos Ciminelli</t>
  </si>
  <si>
    <t>Roberta Colen Martins</t>
  </si>
  <si>
    <t>Letícia Morais de França Oliveira</t>
  </si>
  <si>
    <t>Daniele Cristina Marques Soares</t>
  </si>
  <si>
    <t>André Carleone Vieira</t>
  </si>
  <si>
    <t>Questão 1 (1,5 pts)</t>
  </si>
  <si>
    <t>Questão 2 (1,0 pts)</t>
  </si>
  <si>
    <t>Questão  1 (5 pts)</t>
  </si>
  <si>
    <t>Questão 2 (4 pts)</t>
  </si>
  <si>
    <t>Questão 3 (4 pts)</t>
  </si>
  <si>
    <t>Questão 4 (5 pts)</t>
  </si>
  <si>
    <t>Percentual</t>
  </si>
  <si>
    <t>Soma</t>
  </si>
  <si>
    <t>Aval 1 recalc</t>
  </si>
  <si>
    <t>Rafael Neves Coelho</t>
  </si>
  <si>
    <t>Aval. Escrita 1</t>
  </si>
  <si>
    <t>Suellen Cardinali Castro</t>
  </si>
  <si>
    <t>Ueiler de Queiros Silva</t>
  </si>
  <si>
    <t>Taciana Alves Ribeiro B. Scaldaferri</t>
  </si>
  <si>
    <t>Rafael Gustavo Ramos Ferreira</t>
  </si>
  <si>
    <t>Priscilla de Souza Gonçalves</t>
  </si>
  <si>
    <t>Mauro Sergio de Lacerda S. Junior</t>
  </si>
  <si>
    <t>Lucas Eduardo Vieira Bottaro</t>
  </si>
  <si>
    <t>Laura Baeta Pereira Barbosa</t>
  </si>
  <si>
    <t>Juliana Sampaio Ceccato</t>
  </si>
  <si>
    <t>Hudson Tadeu Coelho Calado</t>
  </si>
  <si>
    <t>Gustavo Henrique Marques Santana</t>
  </si>
  <si>
    <t>Francisco Azra Cardoso Silva</t>
  </si>
  <si>
    <t>Emilia Ludmila Gonçalves Bezerra</t>
  </si>
  <si>
    <t>Cid de Paula França Neto</t>
  </si>
  <si>
    <t>CarlosEduardo Dias M. Lages</t>
  </si>
  <si>
    <t>Amaury Cesar Silva Brito</t>
  </si>
  <si>
    <t>Alexandre Santana da Silva</t>
  </si>
  <si>
    <t>Aval 1 + Aval 2</t>
  </si>
  <si>
    <t>Media</t>
  </si>
  <si>
    <t>Aval 3</t>
  </si>
  <si>
    <t>Aval 4</t>
  </si>
  <si>
    <t>GD 3</t>
  </si>
  <si>
    <t>AP4</t>
  </si>
  <si>
    <t>AP5</t>
  </si>
  <si>
    <t>Marize Lusechen Geraldo</t>
  </si>
  <si>
    <t>Aval 1+2+3+4</t>
  </si>
  <si>
    <t>Total</t>
  </si>
  <si>
    <t>GD1+GD2+GD3</t>
  </si>
  <si>
    <t>AP4+AP5</t>
  </si>
  <si>
    <t>pratica miguel</t>
  </si>
  <si>
    <t>prova miguel em 13</t>
  </si>
  <si>
    <t>prova miguel em 18</t>
  </si>
</sst>
</file>

<file path=xl/styles.xml><?xml version="1.0" encoding="utf-8"?>
<styleSheet xmlns="http://schemas.openxmlformats.org/spreadsheetml/2006/main">
  <numFmts count="3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19" applyFont="1" applyAlignment="1">
      <alignment/>
    </xf>
    <xf numFmtId="184" fontId="0" fillId="0" borderId="0" xfId="0" applyNumberFormat="1" applyAlignment="1">
      <alignment horizontal="center"/>
    </xf>
    <xf numFmtId="1" fontId="0" fillId="0" borderId="0" xfId="19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19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="75" zoomScaleNormal="75" workbookViewId="0" topLeftCell="A43">
      <selection activeCell="AC1" sqref="A1:AC60"/>
    </sheetView>
  </sheetViews>
  <sheetFormatPr defaultColWidth="9.140625" defaultRowHeight="12.75"/>
  <cols>
    <col min="1" max="1" width="34.28125" style="0" bestFit="1" customWidth="1"/>
    <col min="2" max="2" width="17.00390625" style="5" bestFit="1" customWidth="1"/>
    <col min="3" max="3" width="17.00390625" style="5" customWidth="1"/>
    <col min="4" max="4" width="18.421875" style="0" customWidth="1"/>
    <col min="5" max="5" width="8.7109375" style="0" customWidth="1"/>
    <col min="6" max="7" width="10.7109375" style="0" hidden="1" customWidth="1"/>
    <col min="8" max="8" width="14.7109375" style="0" hidden="1" customWidth="1"/>
    <col min="9" max="12" width="10.7109375" style="0" hidden="1" customWidth="1"/>
    <col min="13" max="13" width="12.7109375" style="0" customWidth="1"/>
    <col min="14" max="14" width="10.28125" style="0" customWidth="1"/>
    <col min="15" max="15" width="16.7109375" style="0" customWidth="1"/>
    <col min="16" max="19" width="15.7109375" style="0" hidden="1" customWidth="1"/>
    <col min="20" max="20" width="16.7109375" style="0" customWidth="1"/>
    <col min="21" max="21" width="13.00390625" style="1" customWidth="1"/>
    <col min="22" max="22" width="12.8515625" style="1" customWidth="1"/>
    <col min="23" max="23" width="11.421875" style="1" customWidth="1"/>
    <col min="24" max="25" width="12.28125" style="1" customWidth="1"/>
    <col min="26" max="26" width="11.8515625" style="0" customWidth="1"/>
    <col min="27" max="27" width="16.28125" style="0" customWidth="1"/>
    <col min="28" max="28" width="13.7109375" style="0" customWidth="1"/>
    <col min="29" max="29" width="12.8515625" style="0" customWidth="1"/>
  </cols>
  <sheetData>
    <row r="1" spans="1:29" ht="12.75">
      <c r="A1" s="1" t="s">
        <v>0</v>
      </c>
      <c r="B1" s="3" t="s">
        <v>85</v>
      </c>
      <c r="C1" s="3" t="s">
        <v>86</v>
      </c>
      <c r="D1" s="1" t="s">
        <v>84</v>
      </c>
      <c r="E1" s="1" t="s">
        <v>1</v>
      </c>
      <c r="F1" s="1" t="s">
        <v>44</v>
      </c>
      <c r="G1" s="1" t="s">
        <v>45</v>
      </c>
      <c r="H1" s="1" t="s">
        <v>54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52</v>
      </c>
      <c r="N1" s="1" t="s">
        <v>2</v>
      </c>
      <c r="O1" s="1" t="s">
        <v>3</v>
      </c>
      <c r="P1" s="1" t="s">
        <v>46</v>
      </c>
      <c r="Q1" s="1" t="s">
        <v>47</v>
      </c>
      <c r="R1" s="1" t="s">
        <v>48</v>
      </c>
      <c r="S1" s="1" t="s">
        <v>49</v>
      </c>
      <c r="T1" s="1" t="s">
        <v>72</v>
      </c>
      <c r="U1" s="1" t="s">
        <v>74</v>
      </c>
      <c r="V1" s="1" t="s">
        <v>76</v>
      </c>
      <c r="W1" s="1" t="s">
        <v>77</v>
      </c>
      <c r="X1" s="1" t="s">
        <v>78</v>
      </c>
      <c r="Y1" s="1" t="s">
        <v>83</v>
      </c>
      <c r="Z1" s="1" t="s">
        <v>75</v>
      </c>
      <c r="AA1" s="1" t="s">
        <v>80</v>
      </c>
      <c r="AB1" s="1" t="s">
        <v>82</v>
      </c>
      <c r="AC1" s="1" t="s">
        <v>81</v>
      </c>
    </row>
    <row r="2" spans="1:29" ht="12.75">
      <c r="A2" t="s">
        <v>13</v>
      </c>
      <c r="B2" s="5">
        <v>10.5</v>
      </c>
      <c r="C2" s="5">
        <f>B2/13*18</f>
        <v>14.538461538461538</v>
      </c>
      <c r="D2">
        <v>3</v>
      </c>
      <c r="E2" s="3">
        <v>1.5</v>
      </c>
      <c r="F2" s="3">
        <v>1</v>
      </c>
      <c r="G2" s="3">
        <v>0.5</v>
      </c>
      <c r="H2" s="3">
        <f>SUM(I2:L2)</f>
        <v>11</v>
      </c>
      <c r="I2" s="3">
        <v>4</v>
      </c>
      <c r="J2" s="3">
        <v>0</v>
      </c>
      <c r="K2" s="3">
        <v>4</v>
      </c>
      <c r="L2" s="3">
        <v>3</v>
      </c>
      <c r="M2" s="3">
        <f>(H2-J2)*18/14</f>
        <v>14.142857142857142</v>
      </c>
      <c r="N2" s="3">
        <v>2.5</v>
      </c>
      <c r="O2" s="3">
        <v>8</v>
      </c>
      <c r="T2" s="3">
        <f>SUM(M2,O2)</f>
        <v>22.142857142857142</v>
      </c>
      <c r="U2" s="1">
        <v>8.3</v>
      </c>
      <c r="V2" s="1">
        <v>2.5</v>
      </c>
      <c r="W2" s="1">
        <v>3</v>
      </c>
      <c r="X2" s="1">
        <v>3</v>
      </c>
      <c r="Y2" s="3">
        <f>SUM(W2,X2)</f>
        <v>6</v>
      </c>
      <c r="Z2" s="7">
        <v>14.538461538461538</v>
      </c>
      <c r="AA2" s="3">
        <f aca="true" t="shared" si="0" ref="AA2:AA33">SUM(M2,O2,U2,Z2)</f>
        <v>44.98131868131868</v>
      </c>
      <c r="AB2" s="3">
        <f aca="true" t="shared" si="1" ref="AB2:AB33">SUM(E2,N2,V2)</f>
        <v>6.5</v>
      </c>
      <c r="AC2" s="3">
        <f>SUM(Y2,AA2,AB2)</f>
        <v>57.48131868131868</v>
      </c>
    </row>
    <row r="3" spans="1:29" ht="12.75">
      <c r="A3" t="s">
        <v>14</v>
      </c>
      <c r="B3" s="5">
        <v>7.5</v>
      </c>
      <c r="C3" s="5">
        <f aca="true" t="shared" si="2" ref="C3:C60">B3/13*18</f>
        <v>10.384615384615383</v>
      </c>
      <c r="D3">
        <v>3</v>
      </c>
      <c r="E3" s="3">
        <v>2.5</v>
      </c>
      <c r="F3" s="3">
        <v>1.5</v>
      </c>
      <c r="G3" s="3">
        <v>1</v>
      </c>
      <c r="H3" s="3">
        <f aca="true" t="shared" si="3" ref="H3:H60">SUM(I3:L3)</f>
        <v>7</v>
      </c>
      <c r="I3" s="3">
        <v>1</v>
      </c>
      <c r="J3" s="3">
        <v>0</v>
      </c>
      <c r="K3" s="3">
        <v>4</v>
      </c>
      <c r="L3" s="3">
        <v>2</v>
      </c>
      <c r="M3" s="3">
        <f aca="true" t="shared" si="4" ref="M3:M60">(H3-J3)*18/14</f>
        <v>9</v>
      </c>
      <c r="N3" s="3">
        <v>2.5</v>
      </c>
      <c r="O3" s="3">
        <v>13</v>
      </c>
      <c r="T3" s="3">
        <f>SUM(M3,O3)</f>
        <v>22</v>
      </c>
      <c r="U3" s="1">
        <v>6.75</v>
      </c>
      <c r="V3" s="1">
        <v>2.5</v>
      </c>
      <c r="W3" s="1">
        <v>3</v>
      </c>
      <c r="X3" s="1">
        <v>3</v>
      </c>
      <c r="Y3" s="3">
        <f aca="true" t="shared" si="5" ref="Y3:Y60">SUM(W3,X3)</f>
        <v>6</v>
      </c>
      <c r="Z3" s="7">
        <v>10.384615384615383</v>
      </c>
      <c r="AA3" s="3">
        <f t="shared" si="0"/>
        <v>39.13461538461539</v>
      </c>
      <c r="AB3" s="3">
        <f t="shared" si="1"/>
        <v>7.5</v>
      </c>
      <c r="AC3" s="3">
        <f aca="true" t="shared" si="6" ref="AC3:AC60">SUM(Y3,AA3,AB3)</f>
        <v>52.63461538461539</v>
      </c>
    </row>
    <row r="4" spans="1:29" ht="12.75" hidden="1">
      <c r="A4" t="s">
        <v>71</v>
      </c>
      <c r="C4" s="5">
        <f t="shared" si="2"/>
        <v>0</v>
      </c>
      <c r="E4" s="3"/>
      <c r="F4" s="3"/>
      <c r="G4" s="3"/>
      <c r="H4" s="3"/>
      <c r="I4" s="3"/>
      <c r="J4" s="3"/>
      <c r="K4" s="3"/>
      <c r="L4" s="3"/>
      <c r="M4" s="3"/>
      <c r="T4" s="3"/>
      <c r="V4" s="1">
        <v>2.5</v>
      </c>
      <c r="X4" s="1">
        <v>3</v>
      </c>
      <c r="Y4" s="3">
        <f t="shared" si="5"/>
        <v>3</v>
      </c>
      <c r="Z4" s="8">
        <v>0</v>
      </c>
      <c r="AA4" s="3">
        <f t="shared" si="0"/>
        <v>0</v>
      </c>
      <c r="AB4" s="3">
        <f t="shared" si="1"/>
        <v>2.5</v>
      </c>
      <c r="AC4" s="3">
        <f t="shared" si="6"/>
        <v>5.5</v>
      </c>
    </row>
    <row r="5" spans="1:29" ht="12.75">
      <c r="A5" t="s">
        <v>21</v>
      </c>
      <c r="B5" s="5">
        <v>6</v>
      </c>
      <c r="C5" s="5">
        <f t="shared" si="2"/>
        <v>8.307692307692308</v>
      </c>
      <c r="D5">
        <v>3</v>
      </c>
      <c r="E5" s="3">
        <v>2.5</v>
      </c>
      <c r="F5" s="3">
        <v>1.5</v>
      </c>
      <c r="G5" s="3">
        <v>1</v>
      </c>
      <c r="H5" s="3">
        <f t="shared" si="3"/>
        <v>6.5</v>
      </c>
      <c r="I5" s="3">
        <v>0</v>
      </c>
      <c r="J5" s="3">
        <v>0</v>
      </c>
      <c r="K5" s="3">
        <v>4</v>
      </c>
      <c r="L5" s="3">
        <v>2.5</v>
      </c>
      <c r="M5" s="3">
        <f t="shared" si="4"/>
        <v>8.357142857142858</v>
      </c>
      <c r="N5" s="3">
        <v>2.5</v>
      </c>
      <c r="O5" s="3">
        <v>13</v>
      </c>
      <c r="T5" s="3">
        <f>SUM(M5,O5)</f>
        <v>21.357142857142858</v>
      </c>
      <c r="U5" s="1">
        <v>7.75</v>
      </c>
      <c r="V5" s="1">
        <v>2.5</v>
      </c>
      <c r="W5" s="1">
        <v>3</v>
      </c>
      <c r="X5" s="1">
        <v>3</v>
      </c>
      <c r="Y5" s="3">
        <f t="shared" si="5"/>
        <v>6</v>
      </c>
      <c r="Z5" s="7">
        <v>8.307692307692308</v>
      </c>
      <c r="AA5" s="3">
        <f t="shared" si="0"/>
        <v>37.41483516483517</v>
      </c>
      <c r="AB5" s="3">
        <f t="shared" si="1"/>
        <v>7.5</v>
      </c>
      <c r="AC5" s="3">
        <f t="shared" si="6"/>
        <v>50.91483516483517</v>
      </c>
    </row>
    <row r="6" spans="1:29" ht="12.75" hidden="1">
      <c r="A6" t="s">
        <v>70</v>
      </c>
      <c r="C6" s="5">
        <f t="shared" si="2"/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T6" s="3"/>
      <c r="V6" s="1">
        <v>2.5</v>
      </c>
      <c r="X6" s="1">
        <v>3</v>
      </c>
      <c r="Y6" s="3">
        <f t="shared" si="5"/>
        <v>3</v>
      </c>
      <c r="Z6" s="8">
        <v>0</v>
      </c>
      <c r="AA6" s="3">
        <f t="shared" si="0"/>
        <v>0</v>
      </c>
      <c r="AB6" s="3">
        <f t="shared" si="1"/>
        <v>2.5</v>
      </c>
      <c r="AC6" s="3">
        <f t="shared" si="6"/>
        <v>5.5</v>
      </c>
    </row>
    <row r="7" spans="1:29" ht="12.75">
      <c r="A7" t="s">
        <v>16</v>
      </c>
      <c r="B7" s="5">
        <v>12</v>
      </c>
      <c r="C7" s="5">
        <f t="shared" si="2"/>
        <v>16.615384615384617</v>
      </c>
      <c r="D7">
        <v>3</v>
      </c>
      <c r="E7" s="3">
        <v>2.5</v>
      </c>
      <c r="F7" s="3">
        <v>1</v>
      </c>
      <c r="G7" s="3">
        <v>0.5</v>
      </c>
      <c r="H7" s="3">
        <f t="shared" si="3"/>
        <v>18</v>
      </c>
      <c r="I7" s="3">
        <v>5</v>
      </c>
      <c r="J7" s="3">
        <v>4</v>
      </c>
      <c r="K7" s="3">
        <v>4</v>
      </c>
      <c r="L7" s="3">
        <v>5</v>
      </c>
      <c r="M7" s="3">
        <f t="shared" si="4"/>
        <v>18</v>
      </c>
      <c r="N7" s="3">
        <v>2.5</v>
      </c>
      <c r="O7" s="3">
        <v>13</v>
      </c>
      <c r="T7" s="3">
        <f>SUM(M7,O7)</f>
        <v>31</v>
      </c>
      <c r="U7" s="1">
        <v>12</v>
      </c>
      <c r="V7" s="1">
        <v>2.5</v>
      </c>
      <c r="W7" s="1">
        <v>3</v>
      </c>
      <c r="X7" s="1">
        <v>3</v>
      </c>
      <c r="Y7" s="3">
        <f t="shared" si="5"/>
        <v>6</v>
      </c>
      <c r="Z7" s="7">
        <v>16.615384615384617</v>
      </c>
      <c r="AA7" s="3">
        <f t="shared" si="0"/>
        <v>59.61538461538461</v>
      </c>
      <c r="AB7" s="3">
        <f t="shared" si="1"/>
        <v>7.5</v>
      </c>
      <c r="AC7" s="3">
        <f t="shared" si="6"/>
        <v>73.11538461538461</v>
      </c>
    </row>
    <row r="8" spans="1:29" ht="12.75">
      <c r="A8" t="s">
        <v>15</v>
      </c>
      <c r="B8" s="5">
        <v>12</v>
      </c>
      <c r="C8" s="5">
        <f t="shared" si="2"/>
        <v>16.615384615384617</v>
      </c>
      <c r="D8">
        <v>3</v>
      </c>
      <c r="E8" s="3">
        <v>0</v>
      </c>
      <c r="F8" s="3">
        <v>0</v>
      </c>
      <c r="G8" s="3">
        <v>0</v>
      </c>
      <c r="H8" s="3">
        <f t="shared" si="3"/>
        <v>11</v>
      </c>
      <c r="I8" s="3">
        <v>1</v>
      </c>
      <c r="J8" s="3">
        <v>1</v>
      </c>
      <c r="K8" s="3">
        <v>4</v>
      </c>
      <c r="L8" s="3">
        <v>5</v>
      </c>
      <c r="M8" s="3">
        <f t="shared" si="4"/>
        <v>12.857142857142858</v>
      </c>
      <c r="N8" s="3">
        <v>2.5</v>
      </c>
      <c r="O8" s="3">
        <v>9</v>
      </c>
      <c r="T8" s="3">
        <f>SUM(M8,O8)</f>
        <v>21.857142857142858</v>
      </c>
      <c r="U8" s="1">
        <v>9</v>
      </c>
      <c r="V8" s="1">
        <v>2.5</v>
      </c>
      <c r="W8" s="1">
        <v>3</v>
      </c>
      <c r="X8" s="1">
        <v>3</v>
      </c>
      <c r="Y8" s="3">
        <f t="shared" si="5"/>
        <v>6</v>
      </c>
      <c r="Z8" s="7">
        <v>16.615384615384617</v>
      </c>
      <c r="AA8" s="3">
        <f t="shared" si="0"/>
        <v>47.472527472527474</v>
      </c>
      <c r="AB8" s="3">
        <f t="shared" si="1"/>
        <v>5</v>
      </c>
      <c r="AC8" s="3">
        <f t="shared" si="6"/>
        <v>58.472527472527474</v>
      </c>
    </row>
    <row r="9" spans="1:29" ht="12.75">
      <c r="A9" t="s">
        <v>43</v>
      </c>
      <c r="B9" s="5">
        <v>9</v>
      </c>
      <c r="C9" s="5">
        <f t="shared" si="2"/>
        <v>12.461538461538462</v>
      </c>
      <c r="D9">
        <v>3</v>
      </c>
      <c r="E9" s="3">
        <v>2.5</v>
      </c>
      <c r="F9" s="3">
        <v>1.5</v>
      </c>
      <c r="G9" s="3">
        <v>1</v>
      </c>
      <c r="H9" s="3">
        <f t="shared" si="3"/>
        <v>14</v>
      </c>
      <c r="I9" s="3">
        <v>4</v>
      </c>
      <c r="J9" s="3">
        <v>2</v>
      </c>
      <c r="K9" s="3">
        <v>4</v>
      </c>
      <c r="L9" s="3">
        <v>4</v>
      </c>
      <c r="M9" s="3">
        <f t="shared" si="4"/>
        <v>15.428571428571429</v>
      </c>
      <c r="N9" s="3">
        <v>2.5</v>
      </c>
      <c r="O9" s="3">
        <v>10</v>
      </c>
      <c r="T9" s="3">
        <f>SUM(M9,O9)</f>
        <v>25.42857142857143</v>
      </c>
      <c r="U9" s="1">
        <v>9.75</v>
      </c>
      <c r="V9" s="1">
        <v>2.5</v>
      </c>
      <c r="W9" s="1">
        <v>3</v>
      </c>
      <c r="X9" s="1">
        <v>3</v>
      </c>
      <c r="Y9" s="3">
        <f t="shared" si="5"/>
        <v>6</v>
      </c>
      <c r="Z9" s="7">
        <v>12.461538461538462</v>
      </c>
      <c r="AA9" s="3">
        <f t="shared" si="0"/>
        <v>47.64010989010989</v>
      </c>
      <c r="AB9" s="3">
        <f t="shared" si="1"/>
        <v>7.5</v>
      </c>
      <c r="AC9" s="3">
        <f t="shared" si="6"/>
        <v>61.14010989010989</v>
      </c>
    </row>
    <row r="10" spans="1:29" ht="12.75">
      <c r="A10" t="s">
        <v>69</v>
      </c>
      <c r="B10" s="5">
        <v>11</v>
      </c>
      <c r="C10" s="5">
        <f t="shared" si="2"/>
        <v>15.23076923076923</v>
      </c>
      <c r="D10">
        <v>3</v>
      </c>
      <c r="E10" s="3">
        <v>0</v>
      </c>
      <c r="F10" s="3">
        <v>0</v>
      </c>
      <c r="G10" s="3">
        <v>0</v>
      </c>
      <c r="H10" s="3">
        <f t="shared" si="3"/>
        <v>8.5</v>
      </c>
      <c r="I10" s="3">
        <v>2</v>
      </c>
      <c r="J10" s="3">
        <v>0</v>
      </c>
      <c r="K10" s="3">
        <v>4</v>
      </c>
      <c r="L10" s="3">
        <v>2.5</v>
      </c>
      <c r="M10" s="3">
        <f t="shared" si="4"/>
        <v>10.928571428571429</v>
      </c>
      <c r="N10" s="3">
        <v>2.5</v>
      </c>
      <c r="O10" s="3">
        <v>15</v>
      </c>
      <c r="T10" s="3">
        <f>SUM(M10,O10)</f>
        <v>25.92857142857143</v>
      </c>
      <c r="U10" s="1">
        <v>8</v>
      </c>
      <c r="V10" s="1">
        <v>2.5</v>
      </c>
      <c r="W10" s="1">
        <v>3</v>
      </c>
      <c r="X10" s="1">
        <v>3</v>
      </c>
      <c r="Y10" s="3">
        <f t="shared" si="5"/>
        <v>6</v>
      </c>
      <c r="Z10" s="7">
        <v>15.23076923076923</v>
      </c>
      <c r="AA10" s="3">
        <f t="shared" si="0"/>
        <v>49.15934065934066</v>
      </c>
      <c r="AB10" s="3">
        <f t="shared" si="1"/>
        <v>5</v>
      </c>
      <c r="AC10" s="3">
        <f t="shared" si="6"/>
        <v>60.15934065934066</v>
      </c>
    </row>
    <row r="11" spans="1:29" ht="12.75">
      <c r="A11" t="s">
        <v>9</v>
      </c>
      <c r="B11" s="5">
        <v>11</v>
      </c>
      <c r="C11" s="5">
        <f t="shared" si="2"/>
        <v>15.23076923076923</v>
      </c>
      <c r="D11">
        <v>3</v>
      </c>
      <c r="E11" s="3">
        <v>0</v>
      </c>
      <c r="F11" s="3">
        <v>0</v>
      </c>
      <c r="G11" s="3">
        <v>0</v>
      </c>
      <c r="H11" s="3">
        <f t="shared" si="3"/>
        <v>9</v>
      </c>
      <c r="I11" s="3">
        <v>1</v>
      </c>
      <c r="J11" s="3">
        <v>1</v>
      </c>
      <c r="K11" s="3">
        <v>4</v>
      </c>
      <c r="L11" s="3">
        <v>3</v>
      </c>
      <c r="M11" s="3">
        <f t="shared" si="4"/>
        <v>10.285714285714286</v>
      </c>
      <c r="N11" s="3">
        <v>2.5</v>
      </c>
      <c r="O11" s="3">
        <v>14</v>
      </c>
      <c r="T11" s="3">
        <f>SUM(M11,O11)</f>
        <v>24.285714285714285</v>
      </c>
      <c r="U11" s="1">
        <v>8.5</v>
      </c>
      <c r="V11" s="1">
        <v>2.5</v>
      </c>
      <c r="W11" s="1">
        <v>3</v>
      </c>
      <c r="X11" s="1">
        <v>3</v>
      </c>
      <c r="Y11" s="3">
        <f t="shared" si="5"/>
        <v>6</v>
      </c>
      <c r="Z11" s="7">
        <v>15.23076923076923</v>
      </c>
      <c r="AA11" s="3">
        <f t="shared" si="0"/>
        <v>48.01648351648352</v>
      </c>
      <c r="AB11" s="3">
        <f t="shared" si="1"/>
        <v>5</v>
      </c>
      <c r="AC11" s="3">
        <f t="shared" si="6"/>
        <v>59.01648351648352</v>
      </c>
    </row>
    <row r="12" spans="1:29" ht="12.75" hidden="1">
      <c r="A12" t="s">
        <v>68</v>
      </c>
      <c r="C12" s="5">
        <f t="shared" si="2"/>
        <v>0</v>
      </c>
      <c r="E12" s="3"/>
      <c r="F12" s="3"/>
      <c r="G12" s="3"/>
      <c r="H12" s="3"/>
      <c r="I12" s="3"/>
      <c r="J12" s="3"/>
      <c r="K12" s="3"/>
      <c r="L12" s="3"/>
      <c r="M12" s="3"/>
      <c r="T12" s="3"/>
      <c r="V12" s="1">
        <v>2.5</v>
      </c>
      <c r="X12" s="1">
        <v>3</v>
      </c>
      <c r="Y12" s="3">
        <f t="shared" si="5"/>
        <v>3</v>
      </c>
      <c r="Z12" s="8">
        <v>0</v>
      </c>
      <c r="AA12" s="3">
        <f t="shared" si="0"/>
        <v>0</v>
      </c>
      <c r="AB12" s="3">
        <f t="shared" si="1"/>
        <v>2.5</v>
      </c>
      <c r="AC12" s="3">
        <f t="shared" si="6"/>
        <v>5.5</v>
      </c>
    </row>
    <row r="13" spans="1:29" ht="12.75">
      <c r="A13" t="s">
        <v>8</v>
      </c>
      <c r="B13" s="5">
        <v>11</v>
      </c>
      <c r="C13" s="5">
        <f t="shared" si="2"/>
        <v>15.23076923076923</v>
      </c>
      <c r="D13">
        <v>3</v>
      </c>
      <c r="E13" s="3">
        <v>0</v>
      </c>
      <c r="F13" s="3">
        <v>0</v>
      </c>
      <c r="G13" s="3">
        <v>0</v>
      </c>
      <c r="H13" s="3">
        <f t="shared" si="3"/>
        <v>9</v>
      </c>
      <c r="I13" s="3">
        <v>1</v>
      </c>
      <c r="J13" s="3">
        <v>1</v>
      </c>
      <c r="K13" s="3">
        <v>4</v>
      </c>
      <c r="L13" s="3">
        <v>3</v>
      </c>
      <c r="M13" s="3">
        <f t="shared" si="4"/>
        <v>10.285714285714286</v>
      </c>
      <c r="N13" s="3">
        <v>2.5</v>
      </c>
      <c r="O13" s="3">
        <v>13</v>
      </c>
      <c r="T13" s="3">
        <f aca="true" t="shared" si="7" ref="T13:T26">SUM(M13,O13)</f>
        <v>23.285714285714285</v>
      </c>
      <c r="U13" s="1">
        <v>8.5</v>
      </c>
      <c r="V13" s="1">
        <v>2.5</v>
      </c>
      <c r="W13" s="1">
        <v>3</v>
      </c>
      <c r="X13" s="1">
        <v>3</v>
      </c>
      <c r="Y13" s="3">
        <f t="shared" si="5"/>
        <v>6</v>
      </c>
      <c r="Z13" s="7">
        <v>15.23076923076923</v>
      </c>
      <c r="AA13" s="3">
        <f t="shared" si="0"/>
        <v>47.01648351648352</v>
      </c>
      <c r="AB13" s="3">
        <f t="shared" si="1"/>
        <v>5</v>
      </c>
      <c r="AC13" s="3">
        <f t="shared" si="6"/>
        <v>58.01648351648352</v>
      </c>
    </row>
    <row r="14" spans="1:29" ht="12.75">
      <c r="A14" t="s">
        <v>42</v>
      </c>
      <c r="B14" s="5">
        <v>10.5</v>
      </c>
      <c r="C14" s="5">
        <f t="shared" si="2"/>
        <v>14.538461538461538</v>
      </c>
      <c r="D14">
        <v>3</v>
      </c>
      <c r="E14" s="3">
        <v>1.5</v>
      </c>
      <c r="F14" s="3">
        <v>1</v>
      </c>
      <c r="G14" s="3">
        <v>0.5</v>
      </c>
      <c r="H14" s="3">
        <f t="shared" si="3"/>
        <v>11.5</v>
      </c>
      <c r="I14" s="3">
        <v>2.5</v>
      </c>
      <c r="J14" s="3">
        <v>0</v>
      </c>
      <c r="K14" s="3">
        <v>4</v>
      </c>
      <c r="L14" s="3">
        <v>5</v>
      </c>
      <c r="M14" s="3">
        <f t="shared" si="4"/>
        <v>14.785714285714286</v>
      </c>
      <c r="N14" s="3">
        <v>2.5</v>
      </c>
      <c r="O14" s="3">
        <v>8.5</v>
      </c>
      <c r="T14" s="3">
        <f t="shared" si="7"/>
        <v>23.285714285714285</v>
      </c>
      <c r="U14" s="1">
        <v>10.5</v>
      </c>
      <c r="V14" s="1">
        <v>2.5</v>
      </c>
      <c r="W14" s="1">
        <v>3</v>
      </c>
      <c r="X14" s="1">
        <v>3</v>
      </c>
      <c r="Y14" s="3">
        <f t="shared" si="5"/>
        <v>6</v>
      </c>
      <c r="Z14" s="7">
        <v>14.538461538461538</v>
      </c>
      <c r="AA14" s="3">
        <f t="shared" si="0"/>
        <v>48.324175824175825</v>
      </c>
      <c r="AB14" s="3">
        <f t="shared" si="1"/>
        <v>6.5</v>
      </c>
      <c r="AC14" s="3">
        <f t="shared" si="6"/>
        <v>60.824175824175825</v>
      </c>
    </row>
    <row r="15" spans="1:29" ht="12.75">
      <c r="A15" t="s">
        <v>12</v>
      </c>
      <c r="B15" s="5">
        <v>6.5</v>
      </c>
      <c r="C15" s="5">
        <f t="shared" si="2"/>
        <v>9</v>
      </c>
      <c r="D15">
        <v>3</v>
      </c>
      <c r="E15" s="3">
        <v>0</v>
      </c>
      <c r="F15" s="3">
        <v>0</v>
      </c>
      <c r="G15" s="3">
        <v>0</v>
      </c>
      <c r="H15" s="3">
        <f t="shared" si="3"/>
        <v>8</v>
      </c>
      <c r="I15" s="3">
        <v>1</v>
      </c>
      <c r="J15" s="3">
        <v>0</v>
      </c>
      <c r="K15" s="3">
        <v>4</v>
      </c>
      <c r="L15" s="3">
        <v>3</v>
      </c>
      <c r="M15" s="3">
        <f t="shared" si="4"/>
        <v>10.285714285714286</v>
      </c>
      <c r="N15" s="3">
        <v>2.5</v>
      </c>
      <c r="O15" s="3">
        <v>5</v>
      </c>
      <c r="T15" s="3">
        <f t="shared" si="7"/>
        <v>15.285714285714286</v>
      </c>
      <c r="V15" s="1">
        <v>2.5</v>
      </c>
      <c r="W15" s="1">
        <v>3</v>
      </c>
      <c r="X15" s="1">
        <v>3</v>
      </c>
      <c r="Y15" s="3">
        <f t="shared" si="5"/>
        <v>6</v>
      </c>
      <c r="Z15" s="7">
        <v>9</v>
      </c>
      <c r="AA15" s="3">
        <f t="shared" si="0"/>
        <v>24.285714285714285</v>
      </c>
      <c r="AB15" s="3">
        <f t="shared" si="1"/>
        <v>5</v>
      </c>
      <c r="AC15" s="3">
        <f t="shared" si="6"/>
        <v>35.285714285714285</v>
      </c>
    </row>
    <row r="16" spans="1:29" ht="12.75">
      <c r="A16" t="s">
        <v>67</v>
      </c>
      <c r="B16" s="5">
        <v>8</v>
      </c>
      <c r="C16" s="5">
        <f t="shared" si="2"/>
        <v>11.076923076923077</v>
      </c>
      <c r="D16">
        <v>3</v>
      </c>
      <c r="E16" s="3">
        <v>1.5</v>
      </c>
      <c r="F16" s="3">
        <v>1</v>
      </c>
      <c r="G16" s="3">
        <v>0.5</v>
      </c>
      <c r="H16" s="3">
        <f t="shared" si="3"/>
        <v>11</v>
      </c>
      <c r="I16" s="3">
        <v>1</v>
      </c>
      <c r="J16" s="3">
        <v>1</v>
      </c>
      <c r="K16" s="3">
        <v>4</v>
      </c>
      <c r="L16" s="3">
        <v>5</v>
      </c>
      <c r="M16" s="3">
        <f t="shared" si="4"/>
        <v>12.857142857142858</v>
      </c>
      <c r="N16" s="3">
        <v>2.5</v>
      </c>
      <c r="O16" s="3">
        <v>8</v>
      </c>
      <c r="T16" s="3">
        <f t="shared" si="7"/>
        <v>20.857142857142858</v>
      </c>
      <c r="U16" s="1">
        <v>4.5</v>
      </c>
      <c r="V16" s="1">
        <v>2.5</v>
      </c>
      <c r="W16" s="1">
        <v>3</v>
      </c>
      <c r="X16" s="1">
        <v>3</v>
      </c>
      <c r="Y16" s="3">
        <f t="shared" si="5"/>
        <v>6</v>
      </c>
      <c r="Z16" s="7">
        <v>11.076923076923077</v>
      </c>
      <c r="AA16" s="3">
        <f t="shared" si="0"/>
        <v>36.434065934065934</v>
      </c>
      <c r="AB16" s="3">
        <f t="shared" si="1"/>
        <v>6.5</v>
      </c>
      <c r="AC16" s="3">
        <f t="shared" si="6"/>
        <v>48.934065934065934</v>
      </c>
    </row>
    <row r="17" spans="1:29" ht="12.75">
      <c r="A17" t="s">
        <v>17</v>
      </c>
      <c r="B17" s="5">
        <v>12.5</v>
      </c>
      <c r="C17" s="5">
        <f t="shared" si="2"/>
        <v>17.307692307692307</v>
      </c>
      <c r="D17">
        <v>3</v>
      </c>
      <c r="E17" s="3">
        <v>1</v>
      </c>
      <c r="F17" s="3">
        <v>0</v>
      </c>
      <c r="G17" s="3">
        <v>1</v>
      </c>
      <c r="H17" s="3">
        <f t="shared" si="3"/>
        <v>12</v>
      </c>
      <c r="I17" s="3">
        <v>2</v>
      </c>
      <c r="J17" s="3">
        <v>1</v>
      </c>
      <c r="K17" s="3">
        <v>4</v>
      </c>
      <c r="L17" s="3">
        <v>5</v>
      </c>
      <c r="M17" s="3">
        <f t="shared" si="4"/>
        <v>14.142857142857142</v>
      </c>
      <c r="N17" s="3">
        <v>2.5</v>
      </c>
      <c r="O17" s="3">
        <v>10</v>
      </c>
      <c r="T17" s="3">
        <f t="shared" si="7"/>
        <v>24.142857142857142</v>
      </c>
      <c r="U17" s="1">
        <v>7.8</v>
      </c>
      <c r="V17" s="1">
        <v>2.5</v>
      </c>
      <c r="W17" s="1">
        <v>3</v>
      </c>
      <c r="X17" s="1">
        <v>3</v>
      </c>
      <c r="Y17" s="3">
        <f t="shared" si="5"/>
        <v>6</v>
      </c>
      <c r="Z17" s="7">
        <v>17.307692307692307</v>
      </c>
      <c r="AA17" s="3">
        <f t="shared" si="0"/>
        <v>49.25054945054945</v>
      </c>
      <c r="AB17" s="3">
        <f t="shared" si="1"/>
        <v>6</v>
      </c>
      <c r="AC17" s="3">
        <f t="shared" si="6"/>
        <v>61.25054945054945</v>
      </c>
    </row>
    <row r="18" spans="1:29" ht="12.75">
      <c r="A18" t="s">
        <v>66</v>
      </c>
      <c r="B18" s="5">
        <v>7.5</v>
      </c>
      <c r="C18" s="5">
        <f t="shared" si="2"/>
        <v>10.384615384615383</v>
      </c>
      <c r="D18">
        <v>0</v>
      </c>
      <c r="E18" s="3">
        <v>1</v>
      </c>
      <c r="F18" s="3">
        <v>0</v>
      </c>
      <c r="G18" s="3">
        <v>1</v>
      </c>
      <c r="H18" s="3">
        <f t="shared" si="3"/>
        <v>9</v>
      </c>
      <c r="I18" s="3">
        <v>1</v>
      </c>
      <c r="J18" s="3">
        <v>0</v>
      </c>
      <c r="K18" s="3">
        <v>4</v>
      </c>
      <c r="L18" s="3">
        <v>4</v>
      </c>
      <c r="M18" s="3">
        <f t="shared" si="4"/>
        <v>11.571428571428571</v>
      </c>
      <c r="N18" s="3">
        <v>2.5</v>
      </c>
      <c r="O18" s="3">
        <v>9</v>
      </c>
      <c r="T18" s="3">
        <f t="shared" si="7"/>
        <v>20.57142857142857</v>
      </c>
      <c r="U18" s="1">
        <v>7</v>
      </c>
      <c r="V18" s="1">
        <v>2.5</v>
      </c>
      <c r="W18" s="1">
        <v>3</v>
      </c>
      <c r="X18" s="1">
        <v>3</v>
      </c>
      <c r="Y18" s="3">
        <f t="shared" si="5"/>
        <v>6</v>
      </c>
      <c r="Z18" s="7">
        <v>10.384615384615383</v>
      </c>
      <c r="AA18" s="3">
        <f t="shared" si="0"/>
        <v>37.956043956043956</v>
      </c>
      <c r="AB18" s="3">
        <f t="shared" si="1"/>
        <v>6</v>
      </c>
      <c r="AC18" s="3">
        <f t="shared" si="6"/>
        <v>49.956043956043956</v>
      </c>
    </row>
    <row r="19" spans="1:29" ht="12.75">
      <c r="A19" t="s">
        <v>18</v>
      </c>
      <c r="B19" s="5">
        <v>10.5</v>
      </c>
      <c r="C19" s="5">
        <f t="shared" si="2"/>
        <v>14.538461538461538</v>
      </c>
      <c r="D19">
        <v>3</v>
      </c>
      <c r="E19" s="3">
        <v>2.5</v>
      </c>
      <c r="F19" s="3">
        <v>1.5</v>
      </c>
      <c r="G19" s="3">
        <v>1</v>
      </c>
      <c r="H19" s="3">
        <f t="shared" si="3"/>
        <v>5</v>
      </c>
      <c r="I19" s="3">
        <v>1</v>
      </c>
      <c r="J19" s="3">
        <v>0</v>
      </c>
      <c r="K19" s="3">
        <v>4</v>
      </c>
      <c r="L19" s="3">
        <v>0</v>
      </c>
      <c r="M19" s="3">
        <f t="shared" si="4"/>
        <v>6.428571428571429</v>
      </c>
      <c r="N19" s="3">
        <v>2.5</v>
      </c>
      <c r="O19" s="3">
        <v>11</v>
      </c>
      <c r="T19" s="3">
        <f t="shared" si="7"/>
        <v>17.42857142857143</v>
      </c>
      <c r="U19" s="1">
        <v>6.3</v>
      </c>
      <c r="V19" s="1">
        <v>2.5</v>
      </c>
      <c r="W19" s="1">
        <v>3</v>
      </c>
      <c r="X19" s="1">
        <v>3</v>
      </c>
      <c r="Y19" s="3">
        <f t="shared" si="5"/>
        <v>6</v>
      </c>
      <c r="Z19" s="7">
        <v>14.538461538461538</v>
      </c>
      <c r="AA19" s="3">
        <f t="shared" si="0"/>
        <v>38.26703296703297</v>
      </c>
      <c r="AB19" s="3">
        <f t="shared" si="1"/>
        <v>7.5</v>
      </c>
      <c r="AC19" s="3">
        <f t="shared" si="6"/>
        <v>51.76703296703297</v>
      </c>
    </row>
    <row r="20" spans="1:29" ht="12.75">
      <c r="A20" t="s">
        <v>7</v>
      </c>
      <c r="B20" s="5">
        <v>11.5</v>
      </c>
      <c r="C20" s="5">
        <f t="shared" si="2"/>
        <v>15.923076923076923</v>
      </c>
      <c r="D20">
        <v>3</v>
      </c>
      <c r="E20" s="3">
        <v>2.5</v>
      </c>
      <c r="F20" s="3">
        <v>1.5</v>
      </c>
      <c r="G20" s="3">
        <v>1</v>
      </c>
      <c r="H20" s="3">
        <f t="shared" si="3"/>
        <v>11</v>
      </c>
      <c r="I20" s="3">
        <v>4</v>
      </c>
      <c r="J20" s="3">
        <v>3</v>
      </c>
      <c r="K20" s="3">
        <v>4</v>
      </c>
      <c r="L20" s="3">
        <v>0</v>
      </c>
      <c r="M20" s="3">
        <f>11</f>
        <v>11</v>
      </c>
      <c r="N20" s="3">
        <v>2.5</v>
      </c>
      <c r="O20" s="3">
        <v>15</v>
      </c>
      <c r="T20" s="3">
        <f t="shared" si="7"/>
        <v>26</v>
      </c>
      <c r="U20" s="1">
        <v>12.5</v>
      </c>
      <c r="V20" s="1">
        <v>2.5</v>
      </c>
      <c r="W20" s="1">
        <v>3</v>
      </c>
      <c r="X20" s="1">
        <v>3</v>
      </c>
      <c r="Y20" s="3">
        <f t="shared" si="5"/>
        <v>6</v>
      </c>
      <c r="Z20" s="7">
        <v>15.923076923076923</v>
      </c>
      <c r="AA20" s="3">
        <f t="shared" si="0"/>
        <v>54.42307692307692</v>
      </c>
      <c r="AB20" s="3">
        <f t="shared" si="1"/>
        <v>7.5</v>
      </c>
      <c r="AC20" s="3">
        <f t="shared" si="6"/>
        <v>67.92307692307692</v>
      </c>
    </row>
    <row r="21" spans="1:29" ht="12.75">
      <c r="A21" t="s">
        <v>19</v>
      </c>
      <c r="B21" s="5">
        <v>12</v>
      </c>
      <c r="C21" s="5">
        <f t="shared" si="2"/>
        <v>16.615384615384617</v>
      </c>
      <c r="D21">
        <v>3</v>
      </c>
      <c r="E21" s="3">
        <v>1</v>
      </c>
      <c r="F21" s="3">
        <v>0</v>
      </c>
      <c r="G21" s="3">
        <v>1</v>
      </c>
      <c r="H21" s="3">
        <f t="shared" si="3"/>
        <v>10</v>
      </c>
      <c r="I21" s="3">
        <v>2</v>
      </c>
      <c r="J21" s="3">
        <v>0</v>
      </c>
      <c r="K21" s="3">
        <v>4</v>
      </c>
      <c r="L21" s="3">
        <v>4</v>
      </c>
      <c r="M21" s="3">
        <f t="shared" si="4"/>
        <v>12.857142857142858</v>
      </c>
      <c r="N21" s="3">
        <v>2.5</v>
      </c>
      <c r="O21" s="3">
        <v>7</v>
      </c>
      <c r="T21" s="3">
        <f t="shared" si="7"/>
        <v>19.857142857142858</v>
      </c>
      <c r="U21" s="1">
        <v>8.5</v>
      </c>
      <c r="V21" s="1">
        <v>2.5</v>
      </c>
      <c r="W21" s="1">
        <v>3</v>
      </c>
      <c r="X21" s="1">
        <v>3</v>
      </c>
      <c r="Y21" s="3">
        <f t="shared" si="5"/>
        <v>6</v>
      </c>
      <c r="Z21" s="7">
        <v>16.615384615384617</v>
      </c>
      <c r="AA21" s="3">
        <f t="shared" si="0"/>
        <v>44.972527472527474</v>
      </c>
      <c r="AB21" s="3">
        <f t="shared" si="1"/>
        <v>6</v>
      </c>
      <c r="AC21" s="3">
        <f t="shared" si="6"/>
        <v>56.972527472527474</v>
      </c>
    </row>
    <row r="22" spans="1:29" ht="12.75">
      <c r="A22" t="s">
        <v>5</v>
      </c>
      <c r="B22" s="5">
        <v>12.5</v>
      </c>
      <c r="C22" s="5">
        <f t="shared" si="2"/>
        <v>17.307692307692307</v>
      </c>
      <c r="D22">
        <v>3</v>
      </c>
      <c r="E22" s="3">
        <v>0</v>
      </c>
      <c r="F22" s="3">
        <v>0</v>
      </c>
      <c r="G22" s="3">
        <v>0</v>
      </c>
      <c r="H22" s="3">
        <f t="shared" si="3"/>
        <v>9</v>
      </c>
      <c r="I22" s="3">
        <v>1</v>
      </c>
      <c r="J22" s="3">
        <v>2</v>
      </c>
      <c r="K22" s="3">
        <v>4</v>
      </c>
      <c r="L22" s="3">
        <v>2</v>
      </c>
      <c r="M22" s="3">
        <f t="shared" si="4"/>
        <v>9</v>
      </c>
      <c r="N22" s="3">
        <v>2.5</v>
      </c>
      <c r="O22" s="3">
        <v>18</v>
      </c>
      <c r="T22" s="3">
        <f t="shared" si="7"/>
        <v>27</v>
      </c>
      <c r="U22" s="1">
        <v>12</v>
      </c>
      <c r="V22" s="1">
        <v>2.5</v>
      </c>
      <c r="W22" s="1">
        <v>3</v>
      </c>
      <c r="X22" s="1">
        <v>3</v>
      </c>
      <c r="Y22" s="3">
        <f t="shared" si="5"/>
        <v>6</v>
      </c>
      <c r="Z22" s="7">
        <v>17.307692307692307</v>
      </c>
      <c r="AA22" s="3">
        <f t="shared" si="0"/>
        <v>56.30769230769231</v>
      </c>
      <c r="AB22" s="3">
        <f t="shared" si="1"/>
        <v>5</v>
      </c>
      <c r="AC22" s="3">
        <f t="shared" si="6"/>
        <v>67.3076923076923</v>
      </c>
    </row>
    <row r="23" spans="1:29" ht="12.75">
      <c r="A23" t="s">
        <v>10</v>
      </c>
      <c r="B23" s="5">
        <v>8</v>
      </c>
      <c r="C23" s="5">
        <f t="shared" si="2"/>
        <v>11.076923076923077</v>
      </c>
      <c r="D23">
        <v>3</v>
      </c>
      <c r="E23" s="3">
        <v>0</v>
      </c>
      <c r="F23" s="3">
        <v>0</v>
      </c>
      <c r="G23" s="3">
        <v>0</v>
      </c>
      <c r="H23" s="3">
        <f t="shared" si="3"/>
        <v>10</v>
      </c>
      <c r="I23" s="3">
        <v>1</v>
      </c>
      <c r="J23" s="3">
        <v>0</v>
      </c>
      <c r="K23" s="3">
        <v>4</v>
      </c>
      <c r="L23" s="3">
        <v>5</v>
      </c>
      <c r="M23" s="3">
        <f t="shared" si="4"/>
        <v>12.857142857142858</v>
      </c>
      <c r="N23" s="3">
        <v>2.5</v>
      </c>
      <c r="O23" s="3">
        <v>12</v>
      </c>
      <c r="T23" s="3">
        <f t="shared" si="7"/>
        <v>24.857142857142858</v>
      </c>
      <c r="U23" s="1">
        <v>9.5</v>
      </c>
      <c r="V23" s="1">
        <v>2.5</v>
      </c>
      <c r="W23" s="1">
        <v>3</v>
      </c>
      <c r="X23" s="1">
        <v>3</v>
      </c>
      <c r="Y23" s="3">
        <f t="shared" si="5"/>
        <v>6</v>
      </c>
      <c r="Z23" s="7">
        <v>11.076923076923077</v>
      </c>
      <c r="AA23" s="3">
        <f t="shared" si="0"/>
        <v>45.43406593406594</v>
      </c>
      <c r="AB23" s="3">
        <f t="shared" si="1"/>
        <v>5</v>
      </c>
      <c r="AC23" s="3">
        <f t="shared" si="6"/>
        <v>56.43406593406594</v>
      </c>
    </row>
    <row r="24" spans="1:29" ht="12.75">
      <c r="A24" t="s">
        <v>65</v>
      </c>
      <c r="B24" s="5">
        <v>7</v>
      </c>
      <c r="C24" s="5">
        <f t="shared" si="2"/>
        <v>9.692307692307692</v>
      </c>
      <c r="D24">
        <v>3</v>
      </c>
      <c r="E24" s="3">
        <v>2.5</v>
      </c>
      <c r="F24" s="3">
        <v>1.5</v>
      </c>
      <c r="G24" s="3">
        <v>1</v>
      </c>
      <c r="H24" s="3">
        <f t="shared" si="3"/>
        <v>13</v>
      </c>
      <c r="I24" s="3">
        <v>4</v>
      </c>
      <c r="J24" s="3">
        <v>0</v>
      </c>
      <c r="K24" s="3">
        <v>4</v>
      </c>
      <c r="L24" s="3">
        <v>5</v>
      </c>
      <c r="M24" s="3">
        <f t="shared" si="4"/>
        <v>16.714285714285715</v>
      </c>
      <c r="N24" s="3">
        <v>2.5</v>
      </c>
      <c r="O24" s="3">
        <v>12</v>
      </c>
      <c r="T24" s="3">
        <f t="shared" si="7"/>
        <v>28.714285714285715</v>
      </c>
      <c r="U24" s="1">
        <v>6</v>
      </c>
      <c r="V24" s="1">
        <v>2.5</v>
      </c>
      <c r="W24" s="1">
        <v>3</v>
      </c>
      <c r="X24" s="1">
        <v>3</v>
      </c>
      <c r="Y24" s="3">
        <f t="shared" si="5"/>
        <v>6</v>
      </c>
      <c r="Z24" s="7">
        <v>9.692307692307692</v>
      </c>
      <c r="AA24" s="3">
        <f t="shared" si="0"/>
        <v>44.40659340659341</v>
      </c>
      <c r="AB24" s="3">
        <f t="shared" si="1"/>
        <v>7.5</v>
      </c>
      <c r="AC24" s="3">
        <f t="shared" si="6"/>
        <v>57.90659340659341</v>
      </c>
    </row>
    <row r="25" spans="1:29" ht="12.75">
      <c r="A25" t="s">
        <v>20</v>
      </c>
      <c r="B25" s="5">
        <v>10.5</v>
      </c>
      <c r="C25" s="5">
        <f t="shared" si="2"/>
        <v>14.538461538461538</v>
      </c>
      <c r="D25">
        <v>3</v>
      </c>
      <c r="E25" s="3">
        <v>1.5</v>
      </c>
      <c r="F25" s="3">
        <v>1</v>
      </c>
      <c r="G25" s="3">
        <v>0.5</v>
      </c>
      <c r="H25" s="3">
        <f t="shared" si="3"/>
        <v>7</v>
      </c>
      <c r="I25" s="3">
        <v>1</v>
      </c>
      <c r="J25" s="3">
        <v>0</v>
      </c>
      <c r="K25" s="3">
        <v>4</v>
      </c>
      <c r="L25" s="3">
        <v>2</v>
      </c>
      <c r="M25" s="3">
        <f t="shared" si="4"/>
        <v>9</v>
      </c>
      <c r="N25" s="3">
        <v>2.5</v>
      </c>
      <c r="O25" s="3">
        <v>14</v>
      </c>
      <c r="T25" s="3">
        <f t="shared" si="7"/>
        <v>23</v>
      </c>
      <c r="U25" s="1">
        <v>10</v>
      </c>
      <c r="V25" s="1">
        <v>2.5</v>
      </c>
      <c r="W25" s="1">
        <v>3</v>
      </c>
      <c r="X25" s="1">
        <v>3</v>
      </c>
      <c r="Y25" s="3">
        <f t="shared" si="5"/>
        <v>6</v>
      </c>
      <c r="Z25" s="7">
        <v>14.538461538461538</v>
      </c>
      <c r="AA25" s="3">
        <f t="shared" si="0"/>
        <v>47.53846153846154</v>
      </c>
      <c r="AB25" s="3">
        <f t="shared" si="1"/>
        <v>6.5</v>
      </c>
      <c r="AC25" s="3">
        <f t="shared" si="6"/>
        <v>60.03846153846154</v>
      </c>
    </row>
    <row r="26" spans="1:29" ht="12.75">
      <c r="A26" t="s">
        <v>11</v>
      </c>
      <c r="B26" s="5">
        <v>12</v>
      </c>
      <c r="C26" s="5">
        <f t="shared" si="2"/>
        <v>16.615384615384617</v>
      </c>
      <c r="D26">
        <v>3</v>
      </c>
      <c r="E26" s="3">
        <v>2.5</v>
      </c>
      <c r="F26" s="3">
        <v>1.5</v>
      </c>
      <c r="G26" s="3">
        <v>1</v>
      </c>
      <c r="H26" s="3">
        <f t="shared" si="3"/>
        <v>7</v>
      </c>
      <c r="I26" s="3">
        <v>0</v>
      </c>
      <c r="J26" s="3">
        <v>0</v>
      </c>
      <c r="K26" s="3">
        <v>4</v>
      </c>
      <c r="L26" s="3">
        <v>3</v>
      </c>
      <c r="M26" s="3">
        <f t="shared" si="4"/>
        <v>9</v>
      </c>
      <c r="N26" s="3">
        <v>2.5</v>
      </c>
      <c r="O26" s="3">
        <v>15</v>
      </c>
      <c r="T26" s="3">
        <f t="shared" si="7"/>
        <v>24</v>
      </c>
      <c r="U26" s="1">
        <v>5.8</v>
      </c>
      <c r="V26" s="1">
        <v>2.5</v>
      </c>
      <c r="W26" s="1">
        <v>3</v>
      </c>
      <c r="X26" s="1">
        <v>3</v>
      </c>
      <c r="Y26" s="3">
        <f t="shared" si="5"/>
        <v>6</v>
      </c>
      <c r="Z26" s="7">
        <v>16.615384615384617</v>
      </c>
      <c r="AA26" s="3">
        <f t="shared" si="0"/>
        <v>46.41538461538462</v>
      </c>
      <c r="AB26" s="3">
        <f t="shared" si="1"/>
        <v>7.5</v>
      </c>
      <c r="AC26" s="3">
        <f t="shared" si="6"/>
        <v>59.91538461538462</v>
      </c>
    </row>
    <row r="27" spans="1:29" ht="12.75" hidden="1">
      <c r="A27" t="s">
        <v>64</v>
      </c>
      <c r="C27" s="5">
        <f t="shared" si="2"/>
        <v>0</v>
      </c>
      <c r="E27" s="3"/>
      <c r="F27" s="3"/>
      <c r="G27" s="3"/>
      <c r="H27" s="3"/>
      <c r="I27" s="3"/>
      <c r="J27" s="3"/>
      <c r="K27" s="3"/>
      <c r="L27" s="3"/>
      <c r="M27" s="3"/>
      <c r="T27" s="3"/>
      <c r="V27" s="1">
        <v>2.5</v>
      </c>
      <c r="X27" s="1">
        <v>3</v>
      </c>
      <c r="Y27" s="3">
        <f t="shared" si="5"/>
        <v>3</v>
      </c>
      <c r="Z27" s="8">
        <v>0</v>
      </c>
      <c r="AA27" s="3">
        <f t="shared" si="0"/>
        <v>0</v>
      </c>
      <c r="AB27" s="3">
        <f t="shared" si="1"/>
        <v>2.5</v>
      </c>
      <c r="AC27" s="3">
        <f t="shared" si="6"/>
        <v>5.5</v>
      </c>
    </row>
    <row r="28" spans="1:29" ht="12.75">
      <c r="A28" t="s">
        <v>6</v>
      </c>
      <c r="B28" s="5">
        <v>10.5</v>
      </c>
      <c r="C28" s="5">
        <f t="shared" si="2"/>
        <v>14.538461538461538</v>
      </c>
      <c r="D28">
        <v>0</v>
      </c>
      <c r="E28" s="3">
        <v>0</v>
      </c>
      <c r="F28" s="3">
        <v>0</v>
      </c>
      <c r="G28" s="3">
        <v>0</v>
      </c>
      <c r="H28" s="3">
        <f t="shared" si="3"/>
        <v>11</v>
      </c>
      <c r="I28" s="3">
        <v>1</v>
      </c>
      <c r="J28" s="3">
        <v>1</v>
      </c>
      <c r="K28" s="3">
        <v>4</v>
      </c>
      <c r="L28" s="3">
        <v>5</v>
      </c>
      <c r="M28" s="3">
        <f t="shared" si="4"/>
        <v>12.857142857142858</v>
      </c>
      <c r="N28" s="3">
        <v>2.5</v>
      </c>
      <c r="O28" s="3">
        <v>5</v>
      </c>
      <c r="T28" s="3">
        <f aca="true" t="shared" si="8" ref="T28:T60">SUM(M28,O28)</f>
        <v>17.857142857142858</v>
      </c>
      <c r="U28" s="1">
        <v>7</v>
      </c>
      <c r="V28" s="1">
        <v>2.5</v>
      </c>
      <c r="W28" s="1">
        <v>3</v>
      </c>
      <c r="X28" s="1">
        <v>3</v>
      </c>
      <c r="Y28" s="3">
        <f t="shared" si="5"/>
        <v>6</v>
      </c>
      <c r="Z28" s="7">
        <v>14.538461538461538</v>
      </c>
      <c r="AA28" s="3">
        <f t="shared" si="0"/>
        <v>39.395604395604394</v>
      </c>
      <c r="AB28" s="3">
        <f t="shared" si="1"/>
        <v>5</v>
      </c>
      <c r="AC28" s="3">
        <f t="shared" si="6"/>
        <v>50.395604395604394</v>
      </c>
    </row>
    <row r="29" spans="1:29" ht="12.75">
      <c r="A29" t="s">
        <v>4</v>
      </c>
      <c r="B29" s="5">
        <v>12</v>
      </c>
      <c r="C29" s="5">
        <f t="shared" si="2"/>
        <v>16.615384615384617</v>
      </c>
      <c r="D29">
        <v>3</v>
      </c>
      <c r="E29" s="3">
        <v>0</v>
      </c>
      <c r="F29" s="3">
        <v>0</v>
      </c>
      <c r="G29" s="3">
        <v>0</v>
      </c>
      <c r="H29" s="3">
        <f t="shared" si="3"/>
        <v>8</v>
      </c>
      <c r="I29" s="3">
        <v>1</v>
      </c>
      <c r="J29" s="3">
        <v>0</v>
      </c>
      <c r="K29" s="3">
        <v>4</v>
      </c>
      <c r="L29" s="3">
        <v>3</v>
      </c>
      <c r="M29" s="3">
        <f t="shared" si="4"/>
        <v>10.285714285714286</v>
      </c>
      <c r="N29" s="3">
        <v>2.5</v>
      </c>
      <c r="O29" s="3">
        <v>15</v>
      </c>
      <c r="T29" s="3">
        <f t="shared" si="8"/>
        <v>25.285714285714285</v>
      </c>
      <c r="U29" s="1">
        <v>11</v>
      </c>
      <c r="V29" s="1">
        <v>2.5</v>
      </c>
      <c r="W29" s="1">
        <v>3</v>
      </c>
      <c r="X29" s="1">
        <v>3</v>
      </c>
      <c r="Y29" s="3">
        <f t="shared" si="5"/>
        <v>6</v>
      </c>
      <c r="Z29" s="7">
        <v>16.615384615384617</v>
      </c>
      <c r="AA29" s="3">
        <f t="shared" si="0"/>
        <v>52.901098901098905</v>
      </c>
      <c r="AB29" s="3">
        <f t="shared" si="1"/>
        <v>5</v>
      </c>
      <c r="AC29" s="3">
        <f t="shared" si="6"/>
        <v>63.901098901098905</v>
      </c>
    </row>
    <row r="30" spans="1:29" ht="12.75">
      <c r="A30" t="s">
        <v>63</v>
      </c>
      <c r="B30" s="5">
        <v>10.5</v>
      </c>
      <c r="C30" s="5">
        <f t="shared" si="2"/>
        <v>14.538461538461538</v>
      </c>
      <c r="D30">
        <v>3</v>
      </c>
      <c r="E30" s="3">
        <v>1</v>
      </c>
      <c r="F30" s="3">
        <v>0</v>
      </c>
      <c r="G30" s="3">
        <v>1</v>
      </c>
      <c r="H30" s="3">
        <f t="shared" si="3"/>
        <v>9</v>
      </c>
      <c r="I30" s="3">
        <v>4</v>
      </c>
      <c r="J30" s="3">
        <v>0</v>
      </c>
      <c r="K30" s="3">
        <v>4</v>
      </c>
      <c r="L30" s="3">
        <v>1</v>
      </c>
      <c r="M30" s="3">
        <f t="shared" si="4"/>
        <v>11.571428571428571</v>
      </c>
      <c r="N30" s="3">
        <v>2.5</v>
      </c>
      <c r="O30" s="3">
        <v>10</v>
      </c>
      <c r="T30" s="3">
        <f t="shared" si="8"/>
        <v>21.57142857142857</v>
      </c>
      <c r="U30" s="1">
        <v>11.5</v>
      </c>
      <c r="V30" s="1">
        <v>2.5</v>
      </c>
      <c r="W30" s="1">
        <v>3</v>
      </c>
      <c r="X30" s="1">
        <v>3</v>
      </c>
      <c r="Y30" s="3">
        <f t="shared" si="5"/>
        <v>6</v>
      </c>
      <c r="Z30" s="7">
        <v>14.538461538461538</v>
      </c>
      <c r="AA30" s="3">
        <f t="shared" si="0"/>
        <v>47.60989010989011</v>
      </c>
      <c r="AB30" s="3">
        <f t="shared" si="1"/>
        <v>6</v>
      </c>
      <c r="AC30" s="3">
        <f t="shared" si="6"/>
        <v>59.60989010989011</v>
      </c>
    </row>
    <row r="31" spans="1:29" ht="12.75">
      <c r="A31" t="s">
        <v>62</v>
      </c>
      <c r="B31" s="5">
        <v>12</v>
      </c>
      <c r="C31" s="5">
        <f t="shared" si="2"/>
        <v>16.615384615384617</v>
      </c>
      <c r="D31">
        <v>3</v>
      </c>
      <c r="E31" s="3">
        <v>1.5</v>
      </c>
      <c r="F31" s="3">
        <v>1</v>
      </c>
      <c r="G31" s="3">
        <v>0.5</v>
      </c>
      <c r="H31" s="3">
        <f t="shared" si="3"/>
        <v>11.5</v>
      </c>
      <c r="I31" s="3">
        <v>2.5</v>
      </c>
      <c r="J31" s="3">
        <v>3</v>
      </c>
      <c r="K31" s="3">
        <v>4</v>
      </c>
      <c r="L31" s="3">
        <v>2</v>
      </c>
      <c r="M31" s="3">
        <f>11.5</f>
        <v>11.5</v>
      </c>
      <c r="N31" s="3">
        <v>2.5</v>
      </c>
      <c r="O31" s="3">
        <v>15</v>
      </c>
      <c r="T31" s="3">
        <f t="shared" si="8"/>
        <v>26.5</v>
      </c>
      <c r="U31" s="1">
        <v>9.5</v>
      </c>
      <c r="V31" s="1">
        <v>2.5</v>
      </c>
      <c r="W31" s="1">
        <v>3</v>
      </c>
      <c r="X31" s="1">
        <v>3</v>
      </c>
      <c r="Y31" s="3">
        <f t="shared" si="5"/>
        <v>6</v>
      </c>
      <c r="Z31" s="7">
        <v>16.615384615384617</v>
      </c>
      <c r="AA31" s="3">
        <f t="shared" si="0"/>
        <v>52.61538461538461</v>
      </c>
      <c r="AB31" s="3">
        <f t="shared" si="1"/>
        <v>6.5</v>
      </c>
      <c r="AC31" s="3">
        <f t="shared" si="6"/>
        <v>65.11538461538461</v>
      </c>
    </row>
    <row r="32" spans="1:29" ht="12.75">
      <c r="A32" t="s">
        <v>22</v>
      </c>
      <c r="B32" s="5">
        <v>9</v>
      </c>
      <c r="C32" s="5">
        <f t="shared" si="2"/>
        <v>12.461538461538462</v>
      </c>
      <c r="D32">
        <v>3</v>
      </c>
      <c r="E32" s="3">
        <v>2.5</v>
      </c>
      <c r="F32" s="3">
        <v>1.5</v>
      </c>
      <c r="G32" s="3">
        <v>1</v>
      </c>
      <c r="H32" s="3">
        <f t="shared" si="3"/>
        <v>8.5</v>
      </c>
      <c r="I32" s="3">
        <v>2.5</v>
      </c>
      <c r="J32" s="3">
        <v>1</v>
      </c>
      <c r="K32" s="3">
        <v>3</v>
      </c>
      <c r="L32" s="3">
        <v>2</v>
      </c>
      <c r="M32" s="3">
        <f t="shared" si="4"/>
        <v>9.642857142857142</v>
      </c>
      <c r="N32" s="3">
        <v>2.5</v>
      </c>
      <c r="O32" s="3">
        <v>9</v>
      </c>
      <c r="T32" s="3">
        <f t="shared" si="8"/>
        <v>18.642857142857142</v>
      </c>
      <c r="U32" s="1">
        <v>8.5</v>
      </c>
      <c r="V32" s="1">
        <v>2.5</v>
      </c>
      <c r="W32" s="1">
        <v>3</v>
      </c>
      <c r="X32" s="1">
        <v>3</v>
      </c>
      <c r="Y32" s="3">
        <f t="shared" si="5"/>
        <v>6</v>
      </c>
      <c r="Z32" s="7">
        <v>12.461538461538462</v>
      </c>
      <c r="AA32" s="3">
        <f t="shared" si="0"/>
        <v>39.604395604395606</v>
      </c>
      <c r="AB32" s="3">
        <f t="shared" si="1"/>
        <v>7.5</v>
      </c>
      <c r="AC32" s="3">
        <f t="shared" si="6"/>
        <v>53.104395604395606</v>
      </c>
    </row>
    <row r="33" spans="1:29" ht="12.75">
      <c r="A33" t="s">
        <v>41</v>
      </c>
      <c r="B33" s="5">
        <v>12</v>
      </c>
      <c r="C33" s="5">
        <f t="shared" si="2"/>
        <v>16.615384615384617</v>
      </c>
      <c r="D33">
        <v>3</v>
      </c>
      <c r="E33" s="3">
        <v>1</v>
      </c>
      <c r="F33" s="3">
        <v>0</v>
      </c>
      <c r="G33" s="3">
        <v>1</v>
      </c>
      <c r="H33" s="3">
        <f t="shared" si="3"/>
        <v>11.5</v>
      </c>
      <c r="I33" s="3">
        <v>2.5</v>
      </c>
      <c r="J33" s="3">
        <v>0</v>
      </c>
      <c r="K33" s="3">
        <v>4</v>
      </c>
      <c r="L33" s="3">
        <v>5</v>
      </c>
      <c r="M33" s="3">
        <f t="shared" si="4"/>
        <v>14.785714285714286</v>
      </c>
      <c r="N33" s="3">
        <v>2.5</v>
      </c>
      <c r="O33" s="3">
        <v>18</v>
      </c>
      <c r="T33" s="3">
        <f t="shared" si="8"/>
        <v>32.785714285714285</v>
      </c>
      <c r="U33" s="1">
        <v>7</v>
      </c>
      <c r="V33" s="1">
        <v>2.5</v>
      </c>
      <c r="W33" s="1">
        <v>3</v>
      </c>
      <c r="X33" s="1">
        <v>3</v>
      </c>
      <c r="Y33" s="3">
        <f t="shared" si="5"/>
        <v>6</v>
      </c>
      <c r="Z33" s="7">
        <v>16.615384615384617</v>
      </c>
      <c r="AA33" s="3">
        <f t="shared" si="0"/>
        <v>56.401098901098905</v>
      </c>
      <c r="AB33" s="3">
        <f t="shared" si="1"/>
        <v>6</v>
      </c>
      <c r="AC33" s="3">
        <f t="shared" si="6"/>
        <v>68.4010989010989</v>
      </c>
    </row>
    <row r="34" spans="1:29" ht="12.75">
      <c r="A34" t="s">
        <v>61</v>
      </c>
      <c r="B34" s="5">
        <v>12.5</v>
      </c>
      <c r="C34" s="5">
        <f t="shared" si="2"/>
        <v>17.307692307692307</v>
      </c>
      <c r="D34">
        <v>3</v>
      </c>
      <c r="E34" s="3">
        <v>1</v>
      </c>
      <c r="F34" s="3">
        <v>0</v>
      </c>
      <c r="G34" s="3">
        <v>1</v>
      </c>
      <c r="H34" s="3">
        <f t="shared" si="3"/>
        <v>10</v>
      </c>
      <c r="I34" s="3">
        <v>1</v>
      </c>
      <c r="J34" s="3">
        <v>0</v>
      </c>
      <c r="K34" s="3">
        <v>4</v>
      </c>
      <c r="L34" s="3">
        <v>5</v>
      </c>
      <c r="M34" s="3">
        <f t="shared" si="4"/>
        <v>12.857142857142858</v>
      </c>
      <c r="N34" s="3">
        <v>2.5</v>
      </c>
      <c r="O34" s="3">
        <v>13.5</v>
      </c>
      <c r="T34" s="3">
        <f t="shared" si="8"/>
        <v>26.357142857142858</v>
      </c>
      <c r="U34" s="1">
        <v>10</v>
      </c>
      <c r="V34" s="1">
        <v>2.5</v>
      </c>
      <c r="W34" s="1">
        <v>3</v>
      </c>
      <c r="X34" s="1">
        <v>3</v>
      </c>
      <c r="Y34" s="3">
        <f t="shared" si="5"/>
        <v>6</v>
      </c>
      <c r="Z34" s="7">
        <v>17.307692307692307</v>
      </c>
      <c r="AA34" s="3">
        <f aca="true" t="shared" si="9" ref="AA34:AA60">SUM(M34,O34,U34,Z34)</f>
        <v>53.66483516483517</v>
      </c>
      <c r="AB34" s="3">
        <f aca="true" t="shared" si="10" ref="AB34:AB60">SUM(E34,N34,V34)</f>
        <v>6</v>
      </c>
      <c r="AC34" s="3">
        <f t="shared" si="6"/>
        <v>65.66483516483517</v>
      </c>
    </row>
    <row r="35" spans="1:29" ht="12.75">
      <c r="A35" t="s">
        <v>23</v>
      </c>
      <c r="B35" s="5">
        <v>10.5</v>
      </c>
      <c r="C35" s="5">
        <f t="shared" si="2"/>
        <v>14.538461538461538</v>
      </c>
      <c r="D35">
        <v>3</v>
      </c>
      <c r="E35" s="3">
        <v>2.5</v>
      </c>
      <c r="F35" s="3">
        <v>1.5</v>
      </c>
      <c r="G35" s="3">
        <v>1</v>
      </c>
      <c r="H35" s="3">
        <f t="shared" si="3"/>
        <v>13.5</v>
      </c>
      <c r="I35" s="3">
        <v>4.5</v>
      </c>
      <c r="J35" s="3">
        <v>0</v>
      </c>
      <c r="K35" s="3">
        <v>4</v>
      </c>
      <c r="L35" s="3">
        <v>5</v>
      </c>
      <c r="M35" s="3">
        <f t="shared" si="4"/>
        <v>17.357142857142858</v>
      </c>
      <c r="N35" s="3">
        <v>2.5</v>
      </c>
      <c r="O35" s="3">
        <v>11</v>
      </c>
      <c r="T35" s="3">
        <f t="shared" si="8"/>
        <v>28.357142857142858</v>
      </c>
      <c r="U35" s="1">
        <v>8</v>
      </c>
      <c r="V35" s="1">
        <v>2.5</v>
      </c>
      <c r="W35" s="1">
        <v>3</v>
      </c>
      <c r="X35" s="1">
        <v>3</v>
      </c>
      <c r="Y35" s="3">
        <f t="shared" si="5"/>
        <v>6</v>
      </c>
      <c r="Z35" s="7">
        <v>14.538461538461538</v>
      </c>
      <c r="AA35" s="3">
        <f t="shared" si="9"/>
        <v>50.8956043956044</v>
      </c>
      <c r="AB35" s="3">
        <f t="shared" si="10"/>
        <v>7.5</v>
      </c>
      <c r="AC35" s="3">
        <f t="shared" si="6"/>
        <v>64.39560439560441</v>
      </c>
    </row>
    <row r="36" spans="1:29" ht="12.75">
      <c r="A36" t="s">
        <v>24</v>
      </c>
      <c r="B36" s="5">
        <v>6</v>
      </c>
      <c r="C36" s="5">
        <f t="shared" si="2"/>
        <v>8.307692307692308</v>
      </c>
      <c r="D36">
        <v>3</v>
      </c>
      <c r="E36" s="3">
        <v>2.5</v>
      </c>
      <c r="F36" s="3">
        <v>1.5</v>
      </c>
      <c r="G36" s="3">
        <v>1</v>
      </c>
      <c r="H36" s="3">
        <f t="shared" si="3"/>
        <v>7.5</v>
      </c>
      <c r="I36" s="3">
        <v>1</v>
      </c>
      <c r="J36" s="3">
        <v>0</v>
      </c>
      <c r="K36" s="3">
        <v>4</v>
      </c>
      <c r="L36" s="3">
        <v>2.5</v>
      </c>
      <c r="M36" s="3">
        <f t="shared" si="4"/>
        <v>9.642857142857142</v>
      </c>
      <c r="N36" s="3">
        <v>2.5</v>
      </c>
      <c r="O36" s="3">
        <v>14</v>
      </c>
      <c r="T36" s="3">
        <f t="shared" si="8"/>
        <v>23.642857142857142</v>
      </c>
      <c r="U36" s="1">
        <v>10.4</v>
      </c>
      <c r="V36" s="1">
        <v>2.5</v>
      </c>
      <c r="W36" s="1">
        <v>3</v>
      </c>
      <c r="X36" s="1">
        <v>3</v>
      </c>
      <c r="Y36" s="3">
        <f t="shared" si="5"/>
        <v>6</v>
      </c>
      <c r="Z36" s="7">
        <v>8.307692307692308</v>
      </c>
      <c r="AA36" s="3">
        <f t="shared" si="9"/>
        <v>42.35054945054945</v>
      </c>
      <c r="AB36" s="3">
        <f t="shared" si="10"/>
        <v>7.5</v>
      </c>
      <c r="AC36" s="3">
        <f t="shared" si="6"/>
        <v>55.85054945054945</v>
      </c>
    </row>
    <row r="37" spans="1:29" ht="12.75">
      <c r="A37" t="s">
        <v>25</v>
      </c>
      <c r="B37" s="5">
        <v>12</v>
      </c>
      <c r="C37" s="5">
        <f t="shared" si="2"/>
        <v>16.615384615384617</v>
      </c>
      <c r="D37">
        <v>3</v>
      </c>
      <c r="E37" s="3">
        <v>2.5</v>
      </c>
      <c r="F37" s="3">
        <v>1.5</v>
      </c>
      <c r="G37" s="3">
        <v>1</v>
      </c>
      <c r="H37" s="3">
        <f t="shared" si="3"/>
        <v>7</v>
      </c>
      <c r="I37" s="3">
        <v>1</v>
      </c>
      <c r="J37" s="3">
        <v>0</v>
      </c>
      <c r="K37" s="3">
        <v>4</v>
      </c>
      <c r="L37" s="3">
        <v>2</v>
      </c>
      <c r="M37" s="3">
        <f t="shared" si="4"/>
        <v>9</v>
      </c>
      <c r="N37" s="3">
        <v>2.5</v>
      </c>
      <c r="O37" s="3">
        <v>17</v>
      </c>
      <c r="T37" s="3">
        <f t="shared" si="8"/>
        <v>26</v>
      </c>
      <c r="U37" s="1">
        <v>8</v>
      </c>
      <c r="V37" s="1">
        <v>2.5</v>
      </c>
      <c r="W37" s="1">
        <v>0</v>
      </c>
      <c r="X37" s="1">
        <v>3</v>
      </c>
      <c r="Y37" s="3">
        <f t="shared" si="5"/>
        <v>3</v>
      </c>
      <c r="Z37" s="7">
        <v>16.615384615384617</v>
      </c>
      <c r="AA37" s="3">
        <f t="shared" si="9"/>
        <v>50.61538461538461</v>
      </c>
      <c r="AB37" s="3">
        <f t="shared" si="10"/>
        <v>7.5</v>
      </c>
      <c r="AC37" s="3">
        <f t="shared" si="6"/>
        <v>61.11538461538461</v>
      </c>
    </row>
    <row r="38" spans="1:29" ht="12.75">
      <c r="A38" t="s">
        <v>26</v>
      </c>
      <c r="B38" s="5">
        <v>8.5</v>
      </c>
      <c r="C38" s="5">
        <f t="shared" si="2"/>
        <v>11.76923076923077</v>
      </c>
      <c r="D38">
        <v>3</v>
      </c>
      <c r="E38" s="3">
        <v>2.5</v>
      </c>
      <c r="F38" s="3">
        <v>1.5</v>
      </c>
      <c r="G38" s="3">
        <v>1</v>
      </c>
      <c r="H38" s="3">
        <f t="shared" si="3"/>
        <v>13.5</v>
      </c>
      <c r="I38" s="3">
        <v>2.5</v>
      </c>
      <c r="J38" s="3">
        <v>2</v>
      </c>
      <c r="K38" s="3">
        <v>4</v>
      </c>
      <c r="L38" s="3">
        <v>5</v>
      </c>
      <c r="M38" s="3">
        <f t="shared" si="4"/>
        <v>14.785714285714286</v>
      </c>
      <c r="N38" s="3">
        <v>2.5</v>
      </c>
      <c r="O38" s="3">
        <v>14</v>
      </c>
      <c r="T38" s="3">
        <f t="shared" si="8"/>
        <v>28.785714285714285</v>
      </c>
      <c r="U38" s="1">
        <v>11</v>
      </c>
      <c r="V38" s="1">
        <v>2.5</v>
      </c>
      <c r="W38" s="1">
        <v>0</v>
      </c>
      <c r="X38" s="1">
        <v>3</v>
      </c>
      <c r="Y38" s="3">
        <f t="shared" si="5"/>
        <v>3</v>
      </c>
      <c r="Z38" s="7">
        <v>11.76923076923077</v>
      </c>
      <c r="AA38" s="3">
        <f t="shared" si="9"/>
        <v>51.55494505494505</v>
      </c>
      <c r="AB38" s="3">
        <f t="shared" si="10"/>
        <v>7.5</v>
      </c>
      <c r="AC38" s="3">
        <f t="shared" si="6"/>
        <v>62.05494505494505</v>
      </c>
    </row>
    <row r="39" spans="1:29" ht="12.75">
      <c r="A39" t="s">
        <v>30</v>
      </c>
      <c r="B39" s="5">
        <v>12</v>
      </c>
      <c r="C39" s="5">
        <f t="shared" si="2"/>
        <v>16.615384615384617</v>
      </c>
      <c r="D39">
        <v>3</v>
      </c>
      <c r="E39" s="3">
        <v>2.5</v>
      </c>
      <c r="F39" s="3">
        <v>1.5</v>
      </c>
      <c r="G39" s="3">
        <v>1</v>
      </c>
      <c r="H39" s="3">
        <f t="shared" si="3"/>
        <v>11</v>
      </c>
      <c r="I39" s="3">
        <v>1</v>
      </c>
      <c r="J39" s="3">
        <v>1</v>
      </c>
      <c r="K39" s="3">
        <v>4</v>
      </c>
      <c r="L39" s="3">
        <v>5</v>
      </c>
      <c r="M39" s="3">
        <f t="shared" si="4"/>
        <v>12.857142857142858</v>
      </c>
      <c r="N39" s="3">
        <v>2.5</v>
      </c>
      <c r="O39" s="3">
        <v>11</v>
      </c>
      <c r="T39" s="3">
        <f t="shared" si="8"/>
        <v>23.857142857142858</v>
      </c>
      <c r="U39" s="1">
        <v>10.8</v>
      </c>
      <c r="V39" s="1">
        <v>2.5</v>
      </c>
      <c r="W39" s="1">
        <v>3</v>
      </c>
      <c r="X39" s="1">
        <v>3</v>
      </c>
      <c r="Y39" s="3">
        <f t="shared" si="5"/>
        <v>6</v>
      </c>
      <c r="Z39" s="7">
        <v>16.615384615384617</v>
      </c>
      <c r="AA39" s="3">
        <f t="shared" si="9"/>
        <v>51.27252747252747</v>
      </c>
      <c r="AB39" s="3">
        <f t="shared" si="10"/>
        <v>7.5</v>
      </c>
      <c r="AC39" s="3">
        <f t="shared" si="6"/>
        <v>64.77252747252747</v>
      </c>
    </row>
    <row r="40" spans="1:29" ht="12.75">
      <c r="A40" t="s">
        <v>27</v>
      </c>
      <c r="B40" s="5">
        <v>12.5</v>
      </c>
      <c r="C40" s="5">
        <f t="shared" si="2"/>
        <v>17.307692307692307</v>
      </c>
      <c r="D40">
        <v>3</v>
      </c>
      <c r="E40" s="3">
        <v>2.5</v>
      </c>
      <c r="F40" s="3">
        <v>1.5</v>
      </c>
      <c r="G40" s="3">
        <v>1</v>
      </c>
      <c r="H40" s="3">
        <f t="shared" si="3"/>
        <v>8.5</v>
      </c>
      <c r="I40" s="3">
        <v>1</v>
      </c>
      <c r="J40" s="3">
        <v>1</v>
      </c>
      <c r="K40" s="3">
        <v>4</v>
      </c>
      <c r="L40" s="3">
        <v>2.5</v>
      </c>
      <c r="M40" s="3">
        <f t="shared" si="4"/>
        <v>9.642857142857142</v>
      </c>
      <c r="N40" s="3">
        <v>2.5</v>
      </c>
      <c r="O40" s="3">
        <v>10</v>
      </c>
      <c r="T40" s="3">
        <f t="shared" si="8"/>
        <v>19.642857142857142</v>
      </c>
      <c r="U40" s="1">
        <v>10.5</v>
      </c>
      <c r="V40" s="1">
        <v>2.5</v>
      </c>
      <c r="W40" s="1">
        <v>3</v>
      </c>
      <c r="X40" s="1">
        <v>3</v>
      </c>
      <c r="Y40" s="3">
        <f t="shared" si="5"/>
        <v>6</v>
      </c>
      <c r="Z40" s="7">
        <v>17.307692307692307</v>
      </c>
      <c r="AA40" s="3">
        <f t="shared" si="9"/>
        <v>47.450549450549445</v>
      </c>
      <c r="AB40" s="3">
        <f t="shared" si="10"/>
        <v>7.5</v>
      </c>
      <c r="AC40" s="3">
        <f t="shared" si="6"/>
        <v>60.950549450549445</v>
      </c>
    </row>
    <row r="41" spans="1:29" ht="12.75">
      <c r="A41" t="s">
        <v>79</v>
      </c>
      <c r="B41" s="5">
        <v>11</v>
      </c>
      <c r="C41" s="5">
        <f t="shared" si="2"/>
        <v>15.23076923076923</v>
      </c>
      <c r="D41">
        <v>3</v>
      </c>
      <c r="E41" s="3">
        <v>1.5</v>
      </c>
      <c r="F41" s="3">
        <v>1</v>
      </c>
      <c r="G41" s="3">
        <v>0.5</v>
      </c>
      <c r="H41" s="3"/>
      <c r="I41" s="3"/>
      <c r="J41" s="3"/>
      <c r="K41" s="3"/>
      <c r="L41" s="3"/>
      <c r="M41" s="3">
        <v>5</v>
      </c>
      <c r="N41" s="3">
        <v>2.5</v>
      </c>
      <c r="O41" s="3">
        <v>9</v>
      </c>
      <c r="T41" s="3">
        <f t="shared" si="8"/>
        <v>14</v>
      </c>
      <c r="U41" s="1">
        <v>6</v>
      </c>
      <c r="V41" s="1">
        <v>2.5</v>
      </c>
      <c r="W41" s="1">
        <v>3</v>
      </c>
      <c r="X41" s="1">
        <v>3</v>
      </c>
      <c r="Y41" s="3">
        <f t="shared" si="5"/>
        <v>6</v>
      </c>
      <c r="Z41" s="7">
        <v>15.23076923076923</v>
      </c>
      <c r="AA41" s="3">
        <f t="shared" si="9"/>
        <v>35.230769230769226</v>
      </c>
      <c r="AB41" s="3">
        <f t="shared" si="10"/>
        <v>6.5</v>
      </c>
      <c r="AC41" s="3">
        <f t="shared" si="6"/>
        <v>47.730769230769226</v>
      </c>
    </row>
    <row r="42" spans="1:29" ht="12.75">
      <c r="A42" t="s">
        <v>28</v>
      </c>
      <c r="B42" s="5">
        <v>8</v>
      </c>
      <c r="C42" s="5">
        <f t="shared" si="2"/>
        <v>11.076923076923077</v>
      </c>
      <c r="D42">
        <v>3</v>
      </c>
      <c r="E42" s="3">
        <v>2.5</v>
      </c>
      <c r="F42" s="3">
        <v>1.5</v>
      </c>
      <c r="G42" s="3">
        <v>1</v>
      </c>
      <c r="H42" s="3">
        <f t="shared" si="3"/>
        <v>10</v>
      </c>
      <c r="I42" s="3">
        <v>1</v>
      </c>
      <c r="J42" s="3">
        <v>0</v>
      </c>
      <c r="K42" s="3">
        <v>4</v>
      </c>
      <c r="L42" s="3">
        <v>5</v>
      </c>
      <c r="M42" s="3">
        <f t="shared" si="4"/>
        <v>12.857142857142858</v>
      </c>
      <c r="N42" s="3">
        <v>2.5</v>
      </c>
      <c r="O42" s="3">
        <v>15</v>
      </c>
      <c r="T42" s="3">
        <f t="shared" si="8"/>
        <v>27.857142857142858</v>
      </c>
      <c r="U42" s="1">
        <v>10</v>
      </c>
      <c r="V42" s="1">
        <v>2.5</v>
      </c>
      <c r="W42" s="1">
        <v>3</v>
      </c>
      <c r="X42" s="1">
        <v>3</v>
      </c>
      <c r="Y42" s="3">
        <f t="shared" si="5"/>
        <v>6</v>
      </c>
      <c r="Z42" s="7">
        <v>11.076923076923077</v>
      </c>
      <c r="AA42" s="3">
        <f t="shared" si="9"/>
        <v>48.93406593406594</v>
      </c>
      <c r="AB42" s="3">
        <f t="shared" si="10"/>
        <v>7.5</v>
      </c>
      <c r="AC42" s="3">
        <f t="shared" si="6"/>
        <v>62.43406593406594</v>
      </c>
    </row>
    <row r="43" spans="1:29" ht="12.75">
      <c r="A43" t="s">
        <v>29</v>
      </c>
      <c r="B43" s="5">
        <v>8</v>
      </c>
      <c r="C43" s="5">
        <f t="shared" si="2"/>
        <v>11.076923076923077</v>
      </c>
      <c r="D43">
        <v>3</v>
      </c>
      <c r="E43" s="3">
        <v>2.5</v>
      </c>
      <c r="F43" s="3">
        <v>1.5</v>
      </c>
      <c r="G43" s="3">
        <v>1</v>
      </c>
      <c r="H43" s="3">
        <f t="shared" si="3"/>
        <v>8.5</v>
      </c>
      <c r="I43" s="3">
        <v>1</v>
      </c>
      <c r="J43" s="3">
        <v>1</v>
      </c>
      <c r="K43" s="3">
        <v>4</v>
      </c>
      <c r="L43" s="3">
        <v>2.5</v>
      </c>
      <c r="M43" s="3">
        <f t="shared" si="4"/>
        <v>9.642857142857142</v>
      </c>
      <c r="N43" s="3">
        <v>2.5</v>
      </c>
      <c r="O43" s="3">
        <v>15</v>
      </c>
      <c r="T43" s="3">
        <f t="shared" si="8"/>
        <v>24.642857142857142</v>
      </c>
      <c r="U43" s="1">
        <v>4.5</v>
      </c>
      <c r="V43" s="1">
        <v>2.5</v>
      </c>
      <c r="W43" s="1">
        <v>3</v>
      </c>
      <c r="X43" s="1">
        <v>3</v>
      </c>
      <c r="Y43" s="3">
        <f t="shared" si="5"/>
        <v>6</v>
      </c>
      <c r="Z43" s="7">
        <v>11.076923076923077</v>
      </c>
      <c r="AA43" s="3">
        <f t="shared" si="9"/>
        <v>40.21978021978022</v>
      </c>
      <c r="AB43" s="3">
        <f t="shared" si="10"/>
        <v>7.5</v>
      </c>
      <c r="AC43" s="3">
        <f t="shared" si="6"/>
        <v>53.71978021978022</v>
      </c>
    </row>
    <row r="44" spans="1:29" ht="12.75">
      <c r="A44" t="s">
        <v>60</v>
      </c>
      <c r="B44" s="5">
        <v>12.5</v>
      </c>
      <c r="C44" s="5">
        <f t="shared" si="2"/>
        <v>17.307692307692307</v>
      </c>
      <c r="D44">
        <v>3</v>
      </c>
      <c r="E44" s="3">
        <v>2.5</v>
      </c>
      <c r="F44" s="3">
        <v>1.5</v>
      </c>
      <c r="G44" s="3">
        <v>1</v>
      </c>
      <c r="H44" s="3">
        <f t="shared" si="3"/>
        <v>7.5</v>
      </c>
      <c r="I44" s="3">
        <v>1</v>
      </c>
      <c r="J44" s="3">
        <v>0</v>
      </c>
      <c r="K44" s="3">
        <v>4</v>
      </c>
      <c r="L44" s="3">
        <v>2.5</v>
      </c>
      <c r="M44" s="3">
        <f t="shared" si="4"/>
        <v>9.642857142857142</v>
      </c>
      <c r="N44" s="3">
        <v>2.5</v>
      </c>
      <c r="O44" s="3">
        <v>11</v>
      </c>
      <c r="T44" s="3">
        <f t="shared" si="8"/>
        <v>20.642857142857142</v>
      </c>
      <c r="U44" s="1">
        <v>7</v>
      </c>
      <c r="V44" s="1">
        <v>2.5</v>
      </c>
      <c r="W44" s="1">
        <v>3</v>
      </c>
      <c r="X44" s="1">
        <v>3</v>
      </c>
      <c r="Y44" s="3">
        <f t="shared" si="5"/>
        <v>6</v>
      </c>
      <c r="Z44" s="7">
        <v>17.307692307692307</v>
      </c>
      <c r="AA44" s="3">
        <f t="shared" si="9"/>
        <v>44.950549450549445</v>
      </c>
      <c r="AB44" s="3">
        <f t="shared" si="10"/>
        <v>7.5</v>
      </c>
      <c r="AC44" s="3">
        <f t="shared" si="6"/>
        <v>58.450549450549445</v>
      </c>
    </row>
    <row r="45" spans="1:29" ht="12.75">
      <c r="A45" t="s">
        <v>31</v>
      </c>
      <c r="B45" s="5">
        <v>5.5</v>
      </c>
      <c r="C45" s="5">
        <f t="shared" si="2"/>
        <v>7.615384615384615</v>
      </c>
      <c r="D45">
        <v>3</v>
      </c>
      <c r="E45" s="3">
        <v>2.5</v>
      </c>
      <c r="F45" s="3">
        <v>1.5</v>
      </c>
      <c r="G45" s="3">
        <v>1</v>
      </c>
      <c r="H45" s="3">
        <f t="shared" si="3"/>
        <v>10</v>
      </c>
      <c r="I45" s="3">
        <v>1</v>
      </c>
      <c r="J45" s="3">
        <v>0</v>
      </c>
      <c r="K45" s="3">
        <v>4</v>
      </c>
      <c r="L45" s="3">
        <v>5</v>
      </c>
      <c r="M45" s="3">
        <f t="shared" si="4"/>
        <v>12.857142857142858</v>
      </c>
      <c r="N45" s="3">
        <v>2.5</v>
      </c>
      <c r="O45" s="3">
        <v>9</v>
      </c>
      <c r="T45" s="3">
        <f t="shared" si="8"/>
        <v>21.857142857142858</v>
      </c>
      <c r="U45" s="1">
        <v>10</v>
      </c>
      <c r="V45" s="1">
        <v>2.5</v>
      </c>
      <c r="W45" s="1">
        <v>3</v>
      </c>
      <c r="X45" s="1">
        <v>3</v>
      </c>
      <c r="Y45" s="3">
        <f t="shared" si="5"/>
        <v>6</v>
      </c>
      <c r="Z45" s="7">
        <v>7.615384615384615</v>
      </c>
      <c r="AA45" s="3">
        <f t="shared" si="9"/>
        <v>39.472527472527474</v>
      </c>
      <c r="AB45" s="3">
        <f t="shared" si="10"/>
        <v>7.5</v>
      </c>
      <c r="AC45" s="3">
        <f t="shared" si="6"/>
        <v>52.972527472527474</v>
      </c>
    </row>
    <row r="46" spans="1:29" ht="12.75">
      <c r="A46" t="s">
        <v>32</v>
      </c>
      <c r="B46" s="5">
        <v>10.5</v>
      </c>
      <c r="C46" s="5">
        <f t="shared" si="2"/>
        <v>14.538461538461538</v>
      </c>
      <c r="D46">
        <v>3</v>
      </c>
      <c r="E46" s="3">
        <v>2.5</v>
      </c>
      <c r="F46" s="3">
        <v>1.5</v>
      </c>
      <c r="G46" s="3">
        <v>1</v>
      </c>
      <c r="H46" s="3">
        <f t="shared" si="3"/>
        <v>12</v>
      </c>
      <c r="I46" s="3">
        <v>1</v>
      </c>
      <c r="J46" s="3">
        <v>2</v>
      </c>
      <c r="K46" s="3">
        <v>4</v>
      </c>
      <c r="L46" s="3">
        <v>5</v>
      </c>
      <c r="M46" s="3">
        <f t="shared" si="4"/>
        <v>12.857142857142858</v>
      </c>
      <c r="N46" s="3">
        <v>2.5</v>
      </c>
      <c r="O46" s="3">
        <v>7</v>
      </c>
      <c r="T46" s="3">
        <f t="shared" si="8"/>
        <v>19.857142857142858</v>
      </c>
      <c r="U46" s="1">
        <v>12</v>
      </c>
      <c r="V46" s="1">
        <v>2.5</v>
      </c>
      <c r="W46" s="1">
        <v>3</v>
      </c>
      <c r="X46" s="1">
        <v>3</v>
      </c>
      <c r="Y46" s="3">
        <f t="shared" si="5"/>
        <v>6</v>
      </c>
      <c r="Z46" s="7">
        <v>14.538461538461538</v>
      </c>
      <c r="AA46" s="3">
        <f t="shared" si="9"/>
        <v>46.395604395604394</v>
      </c>
      <c r="AB46" s="3">
        <f t="shared" si="10"/>
        <v>7.5</v>
      </c>
      <c r="AC46" s="3">
        <f t="shared" si="6"/>
        <v>59.895604395604394</v>
      </c>
    </row>
    <row r="47" spans="1:29" ht="12.75">
      <c r="A47" t="s">
        <v>59</v>
      </c>
      <c r="B47" s="5">
        <v>8</v>
      </c>
      <c r="C47" s="5">
        <f t="shared" si="2"/>
        <v>11.076923076923077</v>
      </c>
      <c r="D47">
        <v>3</v>
      </c>
      <c r="E47" s="3">
        <v>2.5</v>
      </c>
      <c r="F47" s="3">
        <v>1.5</v>
      </c>
      <c r="G47" s="3">
        <v>1</v>
      </c>
      <c r="H47" s="3">
        <f t="shared" si="3"/>
        <v>10</v>
      </c>
      <c r="I47" s="3">
        <v>1</v>
      </c>
      <c r="J47" s="3">
        <v>0</v>
      </c>
      <c r="K47" s="3">
        <v>4</v>
      </c>
      <c r="L47" s="3">
        <v>5</v>
      </c>
      <c r="M47" s="3">
        <f t="shared" si="4"/>
        <v>12.857142857142858</v>
      </c>
      <c r="N47" s="3">
        <v>2.5</v>
      </c>
      <c r="O47" s="3">
        <v>10</v>
      </c>
      <c r="T47" s="3">
        <f t="shared" si="8"/>
        <v>22.857142857142858</v>
      </c>
      <c r="U47" s="1">
        <v>5.3</v>
      </c>
      <c r="V47" s="1">
        <v>2.5</v>
      </c>
      <c r="W47" s="1">
        <v>0</v>
      </c>
      <c r="X47" s="1">
        <v>3</v>
      </c>
      <c r="Y47" s="3">
        <f t="shared" si="5"/>
        <v>3</v>
      </c>
      <c r="Z47" s="7">
        <v>11.076923076923077</v>
      </c>
      <c r="AA47" s="3">
        <f t="shared" si="9"/>
        <v>39.23406593406594</v>
      </c>
      <c r="AB47" s="3">
        <f t="shared" si="10"/>
        <v>7.5</v>
      </c>
      <c r="AC47" s="3">
        <f t="shared" si="6"/>
        <v>49.73406593406594</v>
      </c>
    </row>
    <row r="48" spans="1:29" ht="12.75">
      <c r="A48" t="s">
        <v>58</v>
      </c>
      <c r="B48" s="5">
        <v>8.5</v>
      </c>
      <c r="C48" s="5">
        <f t="shared" si="2"/>
        <v>11.76923076923077</v>
      </c>
      <c r="D48">
        <v>3</v>
      </c>
      <c r="E48" s="3">
        <v>2.5</v>
      </c>
      <c r="F48" s="3">
        <v>1.5</v>
      </c>
      <c r="G48" s="3">
        <v>1</v>
      </c>
      <c r="H48" s="3">
        <f t="shared" si="3"/>
        <v>7.5</v>
      </c>
      <c r="I48" s="3">
        <v>1</v>
      </c>
      <c r="J48" s="3">
        <v>0</v>
      </c>
      <c r="K48" s="3">
        <v>4</v>
      </c>
      <c r="L48" s="3">
        <v>2.5</v>
      </c>
      <c r="M48" s="3">
        <f t="shared" si="4"/>
        <v>9.642857142857142</v>
      </c>
      <c r="N48" s="3">
        <v>2.5</v>
      </c>
      <c r="O48" s="3">
        <v>5</v>
      </c>
      <c r="T48" s="3">
        <f t="shared" si="8"/>
        <v>14.642857142857142</v>
      </c>
      <c r="U48" s="1">
        <v>6</v>
      </c>
      <c r="V48" s="1">
        <v>2.5</v>
      </c>
      <c r="W48" s="1">
        <v>0</v>
      </c>
      <c r="X48" s="1">
        <v>3</v>
      </c>
      <c r="Y48" s="3">
        <f t="shared" si="5"/>
        <v>3</v>
      </c>
      <c r="Z48" s="7">
        <v>11.76923076923077</v>
      </c>
      <c r="AA48" s="3">
        <f t="shared" si="9"/>
        <v>32.41208791208791</v>
      </c>
      <c r="AB48" s="3">
        <f t="shared" si="10"/>
        <v>7.5</v>
      </c>
      <c r="AC48" s="3">
        <f t="shared" si="6"/>
        <v>42.91208791208791</v>
      </c>
    </row>
    <row r="49" spans="1:29" ht="12.75">
      <c r="A49" t="s">
        <v>53</v>
      </c>
      <c r="B49" s="5">
        <v>8</v>
      </c>
      <c r="C49" s="5">
        <f t="shared" si="2"/>
        <v>11.076923076923077</v>
      </c>
      <c r="D49">
        <v>3</v>
      </c>
      <c r="E49" s="3">
        <v>2.5</v>
      </c>
      <c r="F49" s="3">
        <v>1.5</v>
      </c>
      <c r="G49" s="3">
        <v>1</v>
      </c>
      <c r="H49" s="3">
        <f t="shared" si="3"/>
        <v>7</v>
      </c>
      <c r="I49" s="3">
        <v>1</v>
      </c>
      <c r="J49" s="3">
        <v>0</v>
      </c>
      <c r="K49" s="3">
        <v>4</v>
      </c>
      <c r="L49" s="3">
        <v>2</v>
      </c>
      <c r="M49" s="3">
        <f t="shared" si="4"/>
        <v>9</v>
      </c>
      <c r="N49" s="3">
        <v>2.5</v>
      </c>
      <c r="O49" s="3">
        <v>7</v>
      </c>
      <c r="T49" s="3">
        <f t="shared" si="8"/>
        <v>16</v>
      </c>
      <c r="U49" s="1">
        <v>6</v>
      </c>
      <c r="V49" s="1">
        <v>2.5</v>
      </c>
      <c r="W49" s="1">
        <v>3</v>
      </c>
      <c r="X49" s="1">
        <v>3</v>
      </c>
      <c r="Y49" s="3">
        <f t="shared" si="5"/>
        <v>6</v>
      </c>
      <c r="Z49" s="7">
        <v>11.076923076923077</v>
      </c>
      <c r="AA49" s="3">
        <f t="shared" si="9"/>
        <v>33.07692307692308</v>
      </c>
      <c r="AB49" s="3">
        <f t="shared" si="10"/>
        <v>7.5</v>
      </c>
      <c r="AC49" s="3">
        <f t="shared" si="6"/>
        <v>46.57692307692308</v>
      </c>
    </row>
    <row r="50" spans="1:29" ht="12.75">
      <c r="A50" t="s">
        <v>33</v>
      </c>
      <c r="B50" s="5">
        <v>6.5</v>
      </c>
      <c r="C50" s="5">
        <f t="shared" si="2"/>
        <v>9</v>
      </c>
      <c r="D50">
        <v>3</v>
      </c>
      <c r="E50" s="3">
        <v>2.5</v>
      </c>
      <c r="F50" s="3">
        <v>1.5</v>
      </c>
      <c r="G50" s="3">
        <v>1</v>
      </c>
      <c r="H50" s="3">
        <f t="shared" si="3"/>
        <v>10</v>
      </c>
      <c r="I50" s="3">
        <v>1</v>
      </c>
      <c r="J50" s="3">
        <v>1</v>
      </c>
      <c r="K50" s="3">
        <v>4</v>
      </c>
      <c r="L50" s="3">
        <v>4</v>
      </c>
      <c r="M50" s="3">
        <f t="shared" si="4"/>
        <v>11.571428571428571</v>
      </c>
      <c r="N50" s="3">
        <v>2.5</v>
      </c>
      <c r="O50" s="3">
        <v>10</v>
      </c>
      <c r="T50" s="3">
        <f t="shared" si="8"/>
        <v>21.57142857142857</v>
      </c>
      <c r="U50" s="1">
        <v>10.5</v>
      </c>
      <c r="V50" s="1">
        <v>2.5</v>
      </c>
      <c r="W50" s="1">
        <v>3</v>
      </c>
      <c r="X50" s="1">
        <v>3</v>
      </c>
      <c r="Y50" s="3">
        <f t="shared" si="5"/>
        <v>6</v>
      </c>
      <c r="Z50" s="7">
        <v>9</v>
      </c>
      <c r="AA50" s="3">
        <f t="shared" si="9"/>
        <v>41.07142857142857</v>
      </c>
      <c r="AB50" s="3">
        <f t="shared" si="10"/>
        <v>7.5</v>
      </c>
      <c r="AC50" s="3">
        <f t="shared" si="6"/>
        <v>54.57142857142857</v>
      </c>
    </row>
    <row r="51" spans="1:29" ht="12.75">
      <c r="A51" t="s">
        <v>34</v>
      </c>
      <c r="B51" s="5">
        <v>11</v>
      </c>
      <c r="C51" s="5">
        <f t="shared" si="2"/>
        <v>15.23076923076923</v>
      </c>
      <c r="D51">
        <v>3</v>
      </c>
      <c r="E51" s="3">
        <v>2.5</v>
      </c>
      <c r="F51" s="3">
        <v>1.5</v>
      </c>
      <c r="G51" s="3">
        <v>1</v>
      </c>
      <c r="H51" s="3">
        <f t="shared" si="3"/>
        <v>11</v>
      </c>
      <c r="I51" s="3">
        <v>4</v>
      </c>
      <c r="J51" s="3">
        <v>3</v>
      </c>
      <c r="K51" s="3">
        <v>4</v>
      </c>
      <c r="L51" s="3">
        <v>0</v>
      </c>
      <c r="M51" s="3">
        <f>11</f>
        <v>11</v>
      </c>
      <c r="N51" s="3">
        <v>2.5</v>
      </c>
      <c r="O51" s="3">
        <v>9</v>
      </c>
      <c r="T51" s="3">
        <f t="shared" si="8"/>
        <v>20</v>
      </c>
      <c r="U51" s="1">
        <v>8.5</v>
      </c>
      <c r="V51" s="1">
        <v>2.5</v>
      </c>
      <c r="W51" s="1">
        <v>3</v>
      </c>
      <c r="X51" s="1">
        <v>3</v>
      </c>
      <c r="Y51" s="3">
        <f t="shared" si="5"/>
        <v>6</v>
      </c>
      <c r="Z51" s="7">
        <v>15.23076923076923</v>
      </c>
      <c r="AA51" s="3">
        <f t="shared" si="9"/>
        <v>43.730769230769226</v>
      </c>
      <c r="AB51" s="3">
        <f t="shared" si="10"/>
        <v>7.5</v>
      </c>
      <c r="AC51" s="3">
        <f t="shared" si="6"/>
        <v>57.230769230769226</v>
      </c>
    </row>
    <row r="52" spans="1:29" ht="12.75">
      <c r="A52" s="2" t="s">
        <v>40</v>
      </c>
      <c r="B52" s="6">
        <v>6.5</v>
      </c>
      <c r="C52" s="5">
        <f t="shared" si="2"/>
        <v>9</v>
      </c>
      <c r="D52" s="4">
        <v>3</v>
      </c>
      <c r="E52" s="3">
        <v>2.5</v>
      </c>
      <c r="F52" s="3">
        <v>1.5</v>
      </c>
      <c r="G52" s="3">
        <v>1</v>
      </c>
      <c r="H52" s="3">
        <f t="shared" si="3"/>
        <v>11.5</v>
      </c>
      <c r="I52" s="3">
        <v>2.5</v>
      </c>
      <c r="J52" s="3">
        <v>2</v>
      </c>
      <c r="K52" s="3">
        <v>4</v>
      </c>
      <c r="L52" s="3">
        <v>3</v>
      </c>
      <c r="M52" s="3">
        <f t="shared" si="4"/>
        <v>12.214285714285714</v>
      </c>
      <c r="N52" s="3">
        <v>2.5</v>
      </c>
      <c r="O52" s="3">
        <v>9.5</v>
      </c>
      <c r="T52" s="3">
        <f t="shared" si="8"/>
        <v>21.714285714285715</v>
      </c>
      <c r="U52" s="1">
        <v>10.3</v>
      </c>
      <c r="V52" s="1">
        <v>2.5</v>
      </c>
      <c r="W52" s="1">
        <v>0</v>
      </c>
      <c r="X52" s="1">
        <v>3</v>
      </c>
      <c r="Y52" s="3">
        <f t="shared" si="5"/>
        <v>3</v>
      </c>
      <c r="Z52" s="7">
        <v>9</v>
      </c>
      <c r="AA52" s="3">
        <f t="shared" si="9"/>
        <v>41.01428571428572</v>
      </c>
      <c r="AB52" s="3">
        <f t="shared" si="10"/>
        <v>7.5</v>
      </c>
      <c r="AC52" s="3">
        <f t="shared" si="6"/>
        <v>51.51428571428572</v>
      </c>
    </row>
    <row r="53" spans="1:29" ht="12.75">
      <c r="A53" t="s">
        <v>35</v>
      </c>
      <c r="B53" s="5">
        <v>9</v>
      </c>
      <c r="C53" s="5">
        <f t="shared" si="2"/>
        <v>12.461538461538462</v>
      </c>
      <c r="D53">
        <v>3</v>
      </c>
      <c r="E53" s="3">
        <v>2.5</v>
      </c>
      <c r="F53" s="3">
        <v>1.5</v>
      </c>
      <c r="G53" s="3">
        <v>1</v>
      </c>
      <c r="H53" s="3">
        <f t="shared" si="3"/>
        <v>11</v>
      </c>
      <c r="I53" s="3">
        <v>1</v>
      </c>
      <c r="J53" s="3">
        <v>2</v>
      </c>
      <c r="K53" s="3">
        <v>4</v>
      </c>
      <c r="L53" s="3">
        <v>4</v>
      </c>
      <c r="M53" s="3">
        <f t="shared" si="4"/>
        <v>11.571428571428571</v>
      </c>
      <c r="N53" s="3">
        <v>2.5</v>
      </c>
      <c r="O53" s="3">
        <v>8</v>
      </c>
      <c r="T53" s="3">
        <f t="shared" si="8"/>
        <v>19.57142857142857</v>
      </c>
      <c r="U53" s="1">
        <v>7.5</v>
      </c>
      <c r="V53" s="1">
        <v>2.5</v>
      </c>
      <c r="W53" s="1">
        <v>3</v>
      </c>
      <c r="X53" s="1">
        <v>3</v>
      </c>
      <c r="Y53" s="3">
        <f t="shared" si="5"/>
        <v>6</v>
      </c>
      <c r="Z53" s="7">
        <v>12.461538461538462</v>
      </c>
      <c r="AA53" s="3">
        <f t="shared" si="9"/>
        <v>39.53296703296703</v>
      </c>
      <c r="AB53" s="3">
        <f t="shared" si="10"/>
        <v>7.5</v>
      </c>
      <c r="AC53" s="3">
        <f t="shared" si="6"/>
        <v>53.03296703296703</v>
      </c>
    </row>
    <row r="54" spans="1:29" ht="12.75">
      <c r="A54" t="s">
        <v>36</v>
      </c>
      <c r="B54" s="5">
        <v>6.5</v>
      </c>
      <c r="C54" s="5">
        <f t="shared" si="2"/>
        <v>9</v>
      </c>
      <c r="D54">
        <v>0</v>
      </c>
      <c r="E54" s="3">
        <v>2.5</v>
      </c>
      <c r="F54" s="3">
        <v>1.5</v>
      </c>
      <c r="G54" s="3">
        <v>1</v>
      </c>
      <c r="H54" s="3">
        <f t="shared" si="3"/>
        <v>10</v>
      </c>
      <c r="I54" s="3">
        <v>1</v>
      </c>
      <c r="J54" s="3">
        <v>1</v>
      </c>
      <c r="K54" s="3">
        <v>3</v>
      </c>
      <c r="L54" s="3">
        <v>5</v>
      </c>
      <c r="M54" s="3">
        <f t="shared" si="4"/>
        <v>11.571428571428571</v>
      </c>
      <c r="N54" s="3">
        <v>2.5</v>
      </c>
      <c r="O54" s="3">
        <v>10</v>
      </c>
      <c r="T54" s="3">
        <f t="shared" si="8"/>
        <v>21.57142857142857</v>
      </c>
      <c r="U54" s="1">
        <v>6</v>
      </c>
      <c r="V54" s="1">
        <v>2.5</v>
      </c>
      <c r="W54" s="1">
        <v>3</v>
      </c>
      <c r="X54" s="1">
        <v>3</v>
      </c>
      <c r="Y54" s="3">
        <f t="shared" si="5"/>
        <v>6</v>
      </c>
      <c r="Z54" s="7">
        <v>9</v>
      </c>
      <c r="AA54" s="3">
        <f t="shared" si="9"/>
        <v>36.57142857142857</v>
      </c>
      <c r="AB54" s="3">
        <f t="shared" si="10"/>
        <v>7.5</v>
      </c>
      <c r="AC54" s="3">
        <f t="shared" si="6"/>
        <v>50.07142857142857</v>
      </c>
    </row>
    <row r="55" spans="1:29" ht="12.75">
      <c r="A55" t="s">
        <v>37</v>
      </c>
      <c r="B55" s="5">
        <v>6.5</v>
      </c>
      <c r="C55" s="5">
        <f t="shared" si="2"/>
        <v>9</v>
      </c>
      <c r="D55">
        <v>3</v>
      </c>
      <c r="E55" s="3">
        <v>2.5</v>
      </c>
      <c r="F55" s="3">
        <v>1.5</v>
      </c>
      <c r="G55" s="3">
        <v>1</v>
      </c>
      <c r="H55" s="3">
        <f t="shared" si="3"/>
        <v>10</v>
      </c>
      <c r="I55" s="3">
        <v>1</v>
      </c>
      <c r="J55" s="3">
        <v>0</v>
      </c>
      <c r="K55" s="3">
        <v>4</v>
      </c>
      <c r="L55" s="3">
        <v>5</v>
      </c>
      <c r="M55" s="3">
        <f t="shared" si="4"/>
        <v>12.857142857142858</v>
      </c>
      <c r="N55" s="3">
        <v>2.5</v>
      </c>
      <c r="O55" s="3">
        <v>12</v>
      </c>
      <c r="T55" s="3">
        <f t="shared" si="8"/>
        <v>24.857142857142858</v>
      </c>
      <c r="U55" s="1">
        <v>13</v>
      </c>
      <c r="V55" s="1">
        <v>2.5</v>
      </c>
      <c r="W55" s="1">
        <v>3</v>
      </c>
      <c r="X55" s="1">
        <v>3</v>
      </c>
      <c r="Y55" s="3">
        <f t="shared" si="5"/>
        <v>6</v>
      </c>
      <c r="Z55" s="7">
        <v>9</v>
      </c>
      <c r="AA55" s="3">
        <f t="shared" si="9"/>
        <v>46.85714285714286</v>
      </c>
      <c r="AB55" s="3">
        <f t="shared" si="10"/>
        <v>7.5</v>
      </c>
      <c r="AC55" s="3">
        <f t="shared" si="6"/>
        <v>60.35714285714286</v>
      </c>
    </row>
    <row r="56" spans="1:29" ht="12.75">
      <c r="A56" t="s">
        <v>55</v>
      </c>
      <c r="B56" s="5">
        <v>6.5</v>
      </c>
      <c r="C56" s="5">
        <f t="shared" si="2"/>
        <v>9</v>
      </c>
      <c r="D56">
        <v>3</v>
      </c>
      <c r="E56" s="3">
        <v>2.5</v>
      </c>
      <c r="F56" s="3">
        <v>1.5</v>
      </c>
      <c r="G56" s="3">
        <v>1</v>
      </c>
      <c r="H56" s="3">
        <f t="shared" si="3"/>
        <v>9</v>
      </c>
      <c r="I56" s="3">
        <v>1</v>
      </c>
      <c r="J56" s="3">
        <v>0</v>
      </c>
      <c r="K56" s="3">
        <v>4</v>
      </c>
      <c r="L56" s="3">
        <v>4</v>
      </c>
      <c r="M56" s="3">
        <f t="shared" si="4"/>
        <v>11.571428571428571</v>
      </c>
      <c r="N56" s="3">
        <v>2.5</v>
      </c>
      <c r="O56" s="3">
        <v>10</v>
      </c>
      <c r="T56" s="3">
        <f t="shared" si="8"/>
        <v>21.57142857142857</v>
      </c>
      <c r="U56" s="1">
        <v>7.1</v>
      </c>
      <c r="V56" s="1">
        <v>2.5</v>
      </c>
      <c r="W56" s="1">
        <v>3</v>
      </c>
      <c r="X56" s="1">
        <v>3</v>
      </c>
      <c r="Y56" s="3">
        <f t="shared" si="5"/>
        <v>6</v>
      </c>
      <c r="Z56" s="7">
        <v>9</v>
      </c>
      <c r="AA56" s="3">
        <f t="shared" si="9"/>
        <v>37.67142857142857</v>
      </c>
      <c r="AB56" s="3">
        <f t="shared" si="10"/>
        <v>7.5</v>
      </c>
      <c r="AC56" s="3">
        <f t="shared" si="6"/>
        <v>51.17142857142857</v>
      </c>
    </row>
    <row r="57" spans="1:29" ht="12.75">
      <c r="A57" t="s">
        <v>57</v>
      </c>
      <c r="B57" s="5">
        <v>12.5</v>
      </c>
      <c r="C57" s="5">
        <f t="shared" si="2"/>
        <v>17.307692307692307</v>
      </c>
      <c r="D57">
        <v>3</v>
      </c>
      <c r="E57" s="3">
        <v>2.5</v>
      </c>
      <c r="F57" s="3">
        <v>1.5</v>
      </c>
      <c r="G57" s="3">
        <v>1</v>
      </c>
      <c r="H57" s="3">
        <f t="shared" si="3"/>
        <v>13</v>
      </c>
      <c r="I57" s="3">
        <v>3</v>
      </c>
      <c r="J57" s="3">
        <v>2</v>
      </c>
      <c r="K57" s="3">
        <v>3</v>
      </c>
      <c r="L57" s="3">
        <v>5</v>
      </c>
      <c r="M57" s="3">
        <f t="shared" si="4"/>
        <v>14.142857142857142</v>
      </c>
      <c r="N57" s="3">
        <v>2.5</v>
      </c>
      <c r="O57" s="3">
        <v>16</v>
      </c>
      <c r="T57" s="3">
        <f t="shared" si="8"/>
        <v>30.142857142857142</v>
      </c>
      <c r="U57" s="1">
        <v>6.5</v>
      </c>
      <c r="V57" s="1">
        <v>2.5</v>
      </c>
      <c r="W57" s="1">
        <v>3</v>
      </c>
      <c r="X57" s="1">
        <v>3</v>
      </c>
      <c r="Y57" s="3">
        <f t="shared" si="5"/>
        <v>6</v>
      </c>
      <c r="Z57" s="7">
        <v>17.307692307692307</v>
      </c>
      <c r="AA57" s="3">
        <f t="shared" si="9"/>
        <v>53.950549450549445</v>
      </c>
      <c r="AB57" s="3">
        <f t="shared" si="10"/>
        <v>7.5</v>
      </c>
      <c r="AC57" s="3">
        <f t="shared" si="6"/>
        <v>67.45054945054945</v>
      </c>
    </row>
    <row r="58" spans="1:29" ht="12.75">
      <c r="A58" t="s">
        <v>38</v>
      </c>
      <c r="B58" s="5">
        <v>7</v>
      </c>
      <c r="C58" s="5">
        <f t="shared" si="2"/>
        <v>9.692307692307692</v>
      </c>
      <c r="D58">
        <v>3</v>
      </c>
      <c r="E58" s="3">
        <v>2.5</v>
      </c>
      <c r="F58" s="3">
        <v>1.5</v>
      </c>
      <c r="G58" s="3">
        <v>1</v>
      </c>
      <c r="H58" s="3">
        <f t="shared" si="3"/>
        <v>11</v>
      </c>
      <c r="I58" s="3">
        <v>1</v>
      </c>
      <c r="J58" s="3">
        <v>1</v>
      </c>
      <c r="K58" s="3">
        <v>4</v>
      </c>
      <c r="L58" s="3">
        <v>5</v>
      </c>
      <c r="M58" s="3">
        <f t="shared" si="4"/>
        <v>12.857142857142858</v>
      </c>
      <c r="N58" s="3">
        <v>2.5</v>
      </c>
      <c r="O58" s="3">
        <v>5</v>
      </c>
      <c r="T58" s="3">
        <f t="shared" si="8"/>
        <v>17.857142857142858</v>
      </c>
      <c r="U58" s="1">
        <v>4</v>
      </c>
      <c r="V58" s="1">
        <v>2.5</v>
      </c>
      <c r="W58" s="1">
        <v>3</v>
      </c>
      <c r="X58" s="1">
        <v>3</v>
      </c>
      <c r="Y58" s="3">
        <f t="shared" si="5"/>
        <v>6</v>
      </c>
      <c r="Z58" s="7">
        <v>9.692307692307692</v>
      </c>
      <c r="AA58" s="3">
        <f t="shared" si="9"/>
        <v>31.549450549450547</v>
      </c>
      <c r="AB58" s="3">
        <f t="shared" si="10"/>
        <v>7.5</v>
      </c>
      <c r="AC58" s="3">
        <f t="shared" si="6"/>
        <v>45.04945054945055</v>
      </c>
    </row>
    <row r="59" spans="1:29" ht="12.75">
      <c r="A59" t="s">
        <v>56</v>
      </c>
      <c r="B59" s="5">
        <v>5.5</v>
      </c>
      <c r="C59" s="5">
        <f t="shared" si="2"/>
        <v>7.615384615384615</v>
      </c>
      <c r="D59">
        <v>3</v>
      </c>
      <c r="E59" s="3">
        <v>2.5</v>
      </c>
      <c r="F59" s="3">
        <v>1.5</v>
      </c>
      <c r="G59" s="3">
        <v>1</v>
      </c>
      <c r="H59" s="3">
        <f t="shared" si="3"/>
        <v>11</v>
      </c>
      <c r="I59" s="3">
        <v>1</v>
      </c>
      <c r="J59" s="3">
        <v>1</v>
      </c>
      <c r="K59" s="3">
        <v>4</v>
      </c>
      <c r="L59" s="3">
        <v>5</v>
      </c>
      <c r="M59" s="3">
        <f t="shared" si="4"/>
        <v>12.857142857142858</v>
      </c>
      <c r="N59" s="3">
        <v>2.5</v>
      </c>
      <c r="O59" s="3">
        <v>11</v>
      </c>
      <c r="T59" s="3">
        <f t="shared" si="8"/>
        <v>23.857142857142858</v>
      </c>
      <c r="U59" s="1">
        <v>9</v>
      </c>
      <c r="V59" s="1">
        <v>2.5</v>
      </c>
      <c r="W59" s="1">
        <v>3</v>
      </c>
      <c r="X59" s="1">
        <v>3</v>
      </c>
      <c r="Y59" s="3">
        <f t="shared" si="5"/>
        <v>6</v>
      </c>
      <c r="Z59" s="7">
        <v>7.615384615384615</v>
      </c>
      <c r="AA59" s="3">
        <f t="shared" si="9"/>
        <v>40.472527472527474</v>
      </c>
      <c r="AB59" s="3">
        <f t="shared" si="10"/>
        <v>7.5</v>
      </c>
      <c r="AC59" s="3">
        <f t="shared" si="6"/>
        <v>53.972527472527474</v>
      </c>
    </row>
    <row r="60" spans="1:29" ht="12.75">
      <c r="A60" t="s">
        <v>39</v>
      </c>
      <c r="B60" s="5">
        <v>9.5</v>
      </c>
      <c r="C60" s="5">
        <f t="shared" si="2"/>
        <v>13.153846153846153</v>
      </c>
      <c r="D60">
        <v>3</v>
      </c>
      <c r="E60" s="3">
        <v>2.5</v>
      </c>
      <c r="F60" s="3">
        <v>1.5</v>
      </c>
      <c r="G60" s="3">
        <v>1</v>
      </c>
      <c r="H60" s="3">
        <f t="shared" si="3"/>
        <v>9</v>
      </c>
      <c r="I60" s="3">
        <v>1</v>
      </c>
      <c r="J60" s="3">
        <v>0</v>
      </c>
      <c r="K60" s="3">
        <v>4</v>
      </c>
      <c r="L60" s="3">
        <v>4</v>
      </c>
      <c r="M60" s="3">
        <f t="shared" si="4"/>
        <v>11.571428571428571</v>
      </c>
      <c r="N60" s="3">
        <v>2.5</v>
      </c>
      <c r="O60" s="3">
        <v>10</v>
      </c>
      <c r="T60" s="3">
        <f t="shared" si="8"/>
        <v>21.57142857142857</v>
      </c>
      <c r="U60" s="1">
        <v>8</v>
      </c>
      <c r="V60" s="1">
        <v>2.5</v>
      </c>
      <c r="W60" s="1">
        <v>3</v>
      </c>
      <c r="X60" s="1">
        <v>3</v>
      </c>
      <c r="Y60" s="3">
        <f t="shared" si="5"/>
        <v>6</v>
      </c>
      <c r="Z60" s="7">
        <v>13.153846153846153</v>
      </c>
      <c r="AA60" s="3">
        <f t="shared" si="9"/>
        <v>42.72527472527472</v>
      </c>
      <c r="AB60" s="3">
        <f t="shared" si="10"/>
        <v>7.5</v>
      </c>
      <c r="AC60" s="3">
        <f t="shared" si="6"/>
        <v>56.22527472527472</v>
      </c>
    </row>
    <row r="61" spans="5:13" ht="12.75">
      <c r="E61" s="3"/>
      <c r="F61" s="3"/>
      <c r="G61" s="3"/>
      <c r="H61" s="3"/>
      <c r="I61" s="3"/>
      <c r="J61" s="3"/>
      <c r="K61" s="3"/>
      <c r="L61" s="3"/>
      <c r="M61" s="3"/>
    </row>
    <row r="62" spans="1:29" ht="12.75">
      <c r="A62" t="s">
        <v>51</v>
      </c>
      <c r="E62" s="3">
        <f>SUM(E2:E60)</f>
        <v>100</v>
      </c>
      <c r="F62" s="3">
        <f>SUM(F2:F60)</f>
        <v>56.5</v>
      </c>
      <c r="G62" s="3">
        <f>SUM(G2:G60)</f>
        <v>42.5</v>
      </c>
      <c r="H62" s="3">
        <f aca="true" t="shared" si="11" ref="H62:M62">SUM(H2:H60)</f>
        <v>537</v>
      </c>
      <c r="I62" s="3">
        <f t="shared" si="11"/>
        <v>91.5</v>
      </c>
      <c r="J62" s="3">
        <f t="shared" si="11"/>
        <v>41</v>
      </c>
      <c r="K62" s="3">
        <f t="shared" si="11"/>
        <v>213</v>
      </c>
      <c r="L62" s="3">
        <f t="shared" si="11"/>
        <v>191.5</v>
      </c>
      <c r="M62" s="3">
        <f t="shared" si="11"/>
        <v>644.7142857142857</v>
      </c>
      <c r="N62" s="3">
        <f>SUM(N2:N60)</f>
        <v>137.5</v>
      </c>
      <c r="O62" s="3">
        <f>SUM(O2:O60)</f>
        <v>613.5</v>
      </c>
      <c r="T62" s="3">
        <f aca="true" t="shared" si="12" ref="T62:AC62">SUM(T2:T60)</f>
        <v>1258.2142857142865</v>
      </c>
      <c r="U62" s="3">
        <f t="shared" si="12"/>
        <v>459.35</v>
      </c>
      <c r="V62" s="3">
        <f t="shared" si="12"/>
        <v>147.5</v>
      </c>
      <c r="W62" s="3">
        <f t="shared" si="12"/>
        <v>150</v>
      </c>
      <c r="X62" s="3">
        <f t="shared" si="12"/>
        <v>177</v>
      </c>
      <c r="Y62" s="3">
        <f t="shared" si="12"/>
        <v>327</v>
      </c>
      <c r="Z62" s="3">
        <f t="shared" si="12"/>
        <v>728.3076923076926</v>
      </c>
      <c r="AA62" s="3">
        <f t="shared" si="12"/>
        <v>2445.8719780219767</v>
      </c>
      <c r="AB62" s="3">
        <f t="shared" si="12"/>
        <v>385</v>
      </c>
      <c r="AC62" s="3">
        <f t="shared" si="12"/>
        <v>3157.8719780219767</v>
      </c>
    </row>
    <row r="63" spans="1:29" ht="12.75">
      <c r="A63" t="s">
        <v>73</v>
      </c>
      <c r="E63" s="3">
        <f>AVERAGE(E2:E60)</f>
        <v>1.8181818181818181</v>
      </c>
      <c r="F63" s="3">
        <f>AVERAGE(F2:F60)</f>
        <v>1.0272727272727273</v>
      </c>
      <c r="G63" s="3">
        <f>AVERAGE(G2:G60)</f>
        <v>0.7727272727272727</v>
      </c>
      <c r="H63" s="3">
        <f aca="true" t="shared" si="13" ref="H63:M63">AVERAGE(H2:H60)</f>
        <v>9.944444444444445</v>
      </c>
      <c r="I63" s="3">
        <f t="shared" si="13"/>
        <v>1.6944444444444444</v>
      </c>
      <c r="J63" s="3">
        <f t="shared" si="13"/>
        <v>0.7592592592592593</v>
      </c>
      <c r="K63" s="3">
        <f t="shared" si="13"/>
        <v>3.9444444444444446</v>
      </c>
      <c r="L63" s="3">
        <f t="shared" si="13"/>
        <v>3.5462962962962963</v>
      </c>
      <c r="M63" s="3">
        <f t="shared" si="13"/>
        <v>11.72207792207792</v>
      </c>
      <c r="N63" s="3">
        <f>AVERAGE(N2:N60)</f>
        <v>2.5</v>
      </c>
      <c r="O63" s="3">
        <f>AVERAGE(O2:O60)</f>
        <v>11.154545454545454</v>
      </c>
      <c r="T63" s="3">
        <f>T62/54</f>
        <v>23.300264550264565</v>
      </c>
      <c r="U63" s="3">
        <f aca="true" t="shared" si="14" ref="U63:AC63">AVERAGE(U2:U60)</f>
        <v>8.506481481481481</v>
      </c>
      <c r="V63" s="3">
        <f t="shared" si="14"/>
        <v>2.5</v>
      </c>
      <c r="W63" s="3">
        <f t="shared" si="14"/>
        <v>2.727272727272727</v>
      </c>
      <c r="X63" s="3">
        <f t="shared" si="14"/>
        <v>3</v>
      </c>
      <c r="Y63" s="3">
        <f t="shared" si="14"/>
        <v>5.5423728813559325</v>
      </c>
      <c r="Z63" s="3">
        <f t="shared" si="14"/>
        <v>12.344198174706655</v>
      </c>
      <c r="AA63" s="3">
        <f t="shared" si="14"/>
        <v>41.455457254609776</v>
      </c>
      <c r="AB63" s="3">
        <f t="shared" si="14"/>
        <v>6.52542372881356</v>
      </c>
      <c r="AC63" s="3">
        <f t="shared" si="14"/>
        <v>53.523253864779264</v>
      </c>
    </row>
    <row r="64" spans="1:29" ht="12.75">
      <c r="A64" t="s">
        <v>50</v>
      </c>
      <c r="E64" s="3">
        <f>(E63*100)/2.5</f>
        <v>72.72727272727272</v>
      </c>
      <c r="F64" s="3">
        <f>(F63*100)/1.5</f>
        <v>68.48484848484848</v>
      </c>
      <c r="G64" s="3">
        <f>(G63*100)/1</f>
        <v>77.27272727272727</v>
      </c>
      <c r="H64" s="3">
        <f>(H63*100)/18</f>
        <v>55.24691358024691</v>
      </c>
      <c r="I64" s="3">
        <f>(I63*100)/5</f>
        <v>33.888888888888886</v>
      </c>
      <c r="J64" s="3">
        <f>(J63*100)/4</f>
        <v>18.98148148148148</v>
      </c>
      <c r="K64" s="3">
        <f>(K63*100)/4</f>
        <v>98.61111111111111</v>
      </c>
      <c r="L64" s="3">
        <f>(L63*100)/5</f>
        <v>70.92592592592592</v>
      </c>
      <c r="M64" s="3">
        <f>(M63*100)/18</f>
        <v>65.1226551226551</v>
      </c>
      <c r="N64" s="3">
        <f>(N63*100)/2.5</f>
        <v>100</v>
      </c>
      <c r="O64" s="3">
        <f>(O63*100)/18</f>
        <v>61.96969696969697</v>
      </c>
      <c r="T64" s="3">
        <f>(T63*100)/36</f>
        <v>64.72295708406824</v>
      </c>
      <c r="U64" s="3">
        <f>(U63*100)/18</f>
        <v>47.258230452674894</v>
      </c>
      <c r="V64" s="3">
        <f>(V63*100)/2.5</f>
        <v>100</v>
      </c>
      <c r="W64" s="3">
        <f>(W63*100)/3</f>
        <v>90.90909090909089</v>
      </c>
      <c r="X64" s="3">
        <f>(X63*100)/3</f>
        <v>100</v>
      </c>
      <c r="Y64" s="3">
        <f>(Y63*100)/6</f>
        <v>92.37288135593222</v>
      </c>
      <c r="Z64" s="3">
        <f>(Z63*100)/18</f>
        <v>68.5788787483703</v>
      </c>
      <c r="AA64" s="3">
        <f>(AA63*100)/72</f>
        <v>57.577023964735794</v>
      </c>
      <c r="AB64" s="3">
        <f>(AB63*100)/7.5</f>
        <v>87.00564971751413</v>
      </c>
      <c r="AC64" s="3">
        <f>(AC63*100)/100</f>
        <v>53.523253864779264</v>
      </c>
    </row>
  </sheetData>
  <printOptions/>
  <pageMargins left="0.75" right="0.75" top="1" bottom="1" header="0.492125985" footer="0.49212598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J. Miguel Ortega</cp:lastModifiedBy>
  <cp:lastPrinted>2006-05-23T14:22:03Z</cp:lastPrinted>
  <dcterms:created xsi:type="dcterms:W3CDTF">2006-04-15T10:47:44Z</dcterms:created>
  <dcterms:modified xsi:type="dcterms:W3CDTF">2006-06-30T01:27:49Z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